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2105" windowHeight="6735" tabRatio="808" activeTab="5"/>
  </bookViews>
  <sheets>
    <sheet name="Classifica 1°t" sheetId="1" r:id="rId1"/>
    <sheet name="Classifica x giornata" sheetId="2" r:id="rId2"/>
    <sheet name="Punteggi fatti" sheetId="3" r:id="rId3"/>
    <sheet name="Punteggi subiti" sheetId="4" r:id="rId4"/>
    <sheet name="Classifica punti fatti" sheetId="5" r:id="rId5"/>
    <sheet name="Classifica punti subiti" sheetId="6" r:id="rId6"/>
    <sheet name="Classifica 2°t" sheetId="7" r:id="rId7"/>
  </sheets>
  <definedNames>
    <definedName name="_xlnm.Print_Area" localSheetId="0">'Classifica 1°t'!$A$1:$R$13</definedName>
    <definedName name="_xlnm.Print_Area" localSheetId="6">'Classifica 2°t'!$A$1:$R$9</definedName>
    <definedName name="_xlnm.Print_Area" localSheetId="4">'Classifica punti fatti'!$A$1:$M$9</definedName>
    <definedName name="_xlnm.Print_Area" localSheetId="5">'Classifica punti subiti'!$A$1:$M$9</definedName>
    <definedName name="_xlnm.Print_Area" localSheetId="1">'Classifica x giornata'!$A$2:$J$21</definedName>
  </definedNames>
  <calcPr fullCalcOnLoad="1"/>
</workbook>
</file>

<file path=xl/sharedStrings.xml><?xml version="1.0" encoding="utf-8"?>
<sst xmlns="http://schemas.openxmlformats.org/spreadsheetml/2006/main" count="265" uniqueCount="69">
  <si>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</si>
  <si>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</si>
  <si>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</si>
  <si>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</si>
  <si>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</si>
  <si>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</si>
  <si>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</si>
  <si>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</si>
  <si>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</si>
  <si>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</si>
  <si>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</si>
  <si>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</si>
  <si>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</si>
  <si>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</si>
  <si>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</si>
  <si>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</si>
  <si>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</si>
  <si>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</si>
  <si>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</si>
  <si>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</si>
  <si>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</si>
  <si>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</si>
  <si>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</si>
  <si>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</si>
  <si>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</si>
  <si>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</si>
  <si>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</si>
  <si>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Gruppo</t>
  </si>
  <si>
    <t>A</t>
  </si>
  <si>
    <t>B</t>
  </si>
  <si>
    <t>1a 1T</t>
  </si>
  <si>
    <t>2a 1T</t>
  </si>
  <si>
    <t>3a 1T</t>
  </si>
  <si>
    <t>4a 1T</t>
  </si>
  <si>
    <t>5a 1T</t>
  </si>
  <si>
    <t>F</t>
  </si>
  <si>
    <t>SC</t>
  </si>
  <si>
    <t>Andrea N.</t>
  </si>
  <si>
    <t>Andrea T.</t>
  </si>
  <si>
    <t>Maurizio</t>
  </si>
  <si>
    <t>Francesco</t>
  </si>
  <si>
    <t>Fabrizio</t>
  </si>
  <si>
    <t>Fabry &amp; Jack</t>
  </si>
  <si>
    <t>2T</t>
  </si>
  <si>
    <t>1T</t>
  </si>
  <si>
    <t>E</t>
  </si>
  <si>
    <t>D</t>
  </si>
  <si>
    <t>A.N</t>
  </si>
  <si>
    <t>A.T</t>
  </si>
  <si>
    <t>FAB</t>
  </si>
  <si>
    <t>FAM</t>
  </si>
  <si>
    <t>LUC</t>
  </si>
  <si>
    <t>Claudio</t>
  </si>
  <si>
    <t>CLA</t>
  </si>
  <si>
    <t>Francesco B.</t>
  </si>
  <si>
    <t>Francesco F.</t>
  </si>
  <si>
    <t>F.B</t>
  </si>
  <si>
    <t>QF</t>
  </si>
  <si>
    <t>SF</t>
  </si>
  <si>
    <t>Fabrizio M.</t>
  </si>
  <si>
    <t>Fabrizio F.</t>
  </si>
  <si>
    <t>Massimo</t>
  </si>
  <si>
    <t>QFA</t>
  </si>
  <si>
    <t>QFR</t>
  </si>
  <si>
    <t>SFA</t>
  </si>
  <si>
    <t>SFR</t>
  </si>
  <si>
    <t>MAS</t>
  </si>
  <si>
    <t>F.M</t>
  </si>
  <si>
    <t>GIA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</si>
</sst>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14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2" xfId="0" applyNumberFormat="1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2" fillId="0" borderId="6" xfId="0" applyNumberFormat="1" applyFont="1" applyBorder="1" applyAlignment="1" quotePrefix="1">
      <alignment horizontal="center" vertical="center"/>
    </xf>
    <xf numFmtId="165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8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1" customWidth="1"/>
    <col min="2" max="2" width="21.003906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4" max="15" width="10.00390625" style="0" customWidth="1"/>
    <col min="16" max="16" width="2.140625" style="0" customWidth="1"/>
    <col min="17" max="18" width="11.140625" style="0" customWidth="1"/>
  </cols>
  <sheetData>
    <row r="1" spans="1:18" s="1" customFormat="1" ht="16.5" customHeight="1">
      <c r="A1" s="87" t="s">
        <v>3</v>
      </c>
      <c r="B1" s="87" t="s">
        <v>1</v>
      </c>
      <c r="C1" s="87" t="s">
        <v>6</v>
      </c>
      <c r="D1" s="87" t="s">
        <v>27</v>
      </c>
      <c r="E1" s="28"/>
      <c r="F1" s="26" t="s">
        <v>11</v>
      </c>
      <c r="G1" s="85" t="s">
        <v>11</v>
      </c>
      <c r="H1" s="91"/>
      <c r="I1" s="86"/>
      <c r="J1" s="25"/>
      <c r="K1" s="85" t="s">
        <v>15</v>
      </c>
      <c r="L1" s="86"/>
      <c r="M1" s="29"/>
      <c r="N1" s="26" t="s">
        <v>18</v>
      </c>
      <c r="O1" s="26" t="s">
        <v>18</v>
      </c>
      <c r="P1" s="25"/>
      <c r="Q1" s="26" t="s">
        <v>20</v>
      </c>
      <c r="R1" s="26" t="s">
        <v>20</v>
      </c>
    </row>
    <row r="2" spans="1:18" s="1" customFormat="1" ht="16.5" customHeight="1">
      <c r="A2" s="88"/>
      <c r="B2" s="88"/>
      <c r="C2" s="88"/>
      <c r="D2" s="88"/>
      <c r="E2" s="24"/>
      <c r="F2" s="27" t="s">
        <v>7</v>
      </c>
      <c r="G2" s="17" t="s">
        <v>23</v>
      </c>
      <c r="H2" s="17" t="s">
        <v>24</v>
      </c>
      <c r="I2" s="17" t="s">
        <v>25</v>
      </c>
      <c r="J2" s="24"/>
      <c r="K2" s="89" t="s">
        <v>16</v>
      </c>
      <c r="L2" s="90"/>
      <c r="M2" s="24"/>
      <c r="N2" s="27" t="s">
        <v>21</v>
      </c>
      <c r="O2" s="27" t="s">
        <v>22</v>
      </c>
      <c r="P2" s="24"/>
      <c r="Q2" s="27" t="s">
        <v>17</v>
      </c>
      <c r="R2" s="27" t="s">
        <v>19</v>
      </c>
    </row>
    <row r="3" spans="1:18" ht="24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10"/>
      <c r="Q3" s="10"/>
      <c r="R3" s="10"/>
    </row>
    <row r="4" spans="1:19" ht="24.75" customHeight="1">
      <c r="A4" s="22">
        <v>1</v>
      </c>
      <c r="B4" s="23" t="s">
        <v>38</v>
      </c>
      <c r="C4" s="22">
        <f>'Classifica x giornata'!J8</f>
        <v>12</v>
      </c>
      <c r="D4" s="22" t="s">
        <v>28</v>
      </c>
      <c r="E4" s="5"/>
      <c r="F4" s="11">
        <f aca="true" t="shared" si="0" ref="F4:F13">SUM(G4:I4)</f>
        <v>4</v>
      </c>
      <c r="G4" s="11">
        <f>COUNTIF('Classifica x giornata'!B8:H8,3)</f>
        <v>4</v>
      </c>
      <c r="H4" s="11">
        <f>COUNTIF('Classifica x giornata'!B8:H8,1)</f>
        <v>0</v>
      </c>
      <c r="I4" s="11">
        <f>COUNTIF('Classifica x giornata'!B8:H8,0)</f>
        <v>0</v>
      </c>
      <c r="J4" s="8"/>
      <c r="K4" s="11" t="s">
        <v>10</v>
      </c>
      <c r="L4" s="11" t="s">
        <v>8</v>
      </c>
      <c r="M4" s="5"/>
      <c r="N4" s="42">
        <f aca="true" t="shared" si="1" ref="N4:N13">SUM(Q4/F4)</f>
        <v>72.75</v>
      </c>
      <c r="O4" s="42">
        <f aca="true" t="shared" si="2" ref="O4:O13">SUM(R4/F4)</f>
        <v>65.875</v>
      </c>
      <c r="P4" s="5"/>
      <c r="Q4" s="57">
        <f>'Punteggi fatti'!D18</f>
        <v>291</v>
      </c>
      <c r="R4" s="57">
        <f>'Punteggi subiti'!D18</f>
        <v>263.5</v>
      </c>
      <c r="S4" s="69"/>
    </row>
    <row r="5" spans="1:18" ht="24.75" customHeight="1">
      <c r="A5" s="22">
        <v>2</v>
      </c>
      <c r="B5" s="23" t="s">
        <v>37</v>
      </c>
      <c r="C5" s="22">
        <f>'Classifica x giornata'!J6</f>
        <v>9</v>
      </c>
      <c r="D5" s="22" t="s">
        <v>28</v>
      </c>
      <c r="E5" s="37"/>
      <c r="F5" s="11">
        <f t="shared" si="0"/>
        <v>4</v>
      </c>
      <c r="G5" s="11">
        <f>COUNTIF('Classifica x giornata'!B6:H6,3)</f>
        <v>3</v>
      </c>
      <c r="H5" s="11">
        <f>COUNTIF('Classifica x giornata'!B6:H6,1)</f>
        <v>0</v>
      </c>
      <c r="I5" s="11">
        <f>COUNTIF('Classifica x giornata'!B6:H6,0)</f>
        <v>1</v>
      </c>
      <c r="J5" s="37"/>
      <c r="K5" s="11" t="s">
        <v>10</v>
      </c>
      <c r="L5" s="11" t="s">
        <v>8</v>
      </c>
      <c r="M5" s="37"/>
      <c r="N5" s="42">
        <f t="shared" si="1"/>
        <v>70.75</v>
      </c>
      <c r="O5" s="42">
        <f t="shared" si="2"/>
        <v>81</v>
      </c>
      <c r="P5" s="37"/>
      <c r="Q5" s="57">
        <f>'Punteggi fatti'!C18</f>
        <v>283</v>
      </c>
      <c r="R5" s="57">
        <f>'Punteggi subiti'!C18</f>
        <v>324</v>
      </c>
    </row>
    <row r="6" spans="1:18" ht="24.75" customHeight="1">
      <c r="A6" s="70">
        <v>3</v>
      </c>
      <c r="B6" s="71" t="s">
        <v>52</v>
      </c>
      <c r="C6" s="70">
        <f>'Classifica x giornata'!J10</f>
        <v>4</v>
      </c>
      <c r="D6" s="70" t="s">
        <v>28</v>
      </c>
      <c r="E6" s="52"/>
      <c r="F6" s="47">
        <f t="shared" si="0"/>
        <v>4</v>
      </c>
      <c r="G6" s="47">
        <f>COUNTIF('Classifica x giornata'!B10:H10,3)</f>
        <v>1</v>
      </c>
      <c r="H6" s="47">
        <f>COUNTIF('Classifica x giornata'!B10:H10,1)</f>
        <v>1</v>
      </c>
      <c r="I6" s="47">
        <f>COUNTIF('Classifica x giornata'!B10:H10,0)</f>
        <v>2</v>
      </c>
      <c r="J6" s="52"/>
      <c r="K6" s="47" t="s">
        <v>10</v>
      </c>
      <c r="L6" s="47" t="s">
        <v>8</v>
      </c>
      <c r="M6" s="52"/>
      <c r="N6" s="72">
        <f t="shared" si="1"/>
        <v>67.5</v>
      </c>
      <c r="O6" s="72">
        <f t="shared" si="2"/>
        <v>88</v>
      </c>
      <c r="P6" s="52"/>
      <c r="Q6" s="73">
        <f>'Punteggi fatti'!E18</f>
        <v>270</v>
      </c>
      <c r="R6" s="73">
        <f>'Punteggi subiti'!E18</f>
        <v>352</v>
      </c>
    </row>
    <row r="7" spans="1:18" ht="24.75" customHeight="1">
      <c r="A7" s="70">
        <v>4</v>
      </c>
      <c r="B7" s="71" t="s">
        <v>60</v>
      </c>
      <c r="C7" s="70">
        <f>'Classifica x giornata'!J12</f>
        <v>3</v>
      </c>
      <c r="D7" s="70" t="s">
        <v>28</v>
      </c>
      <c r="E7" s="52"/>
      <c r="F7" s="47">
        <f t="shared" si="0"/>
        <v>4</v>
      </c>
      <c r="G7" s="47">
        <f>COUNTIF('Classifica x giornata'!B12:H12,3)</f>
        <v>1</v>
      </c>
      <c r="H7" s="47">
        <f>COUNTIF('Classifica x giornata'!B12:H12,1)</f>
        <v>0</v>
      </c>
      <c r="I7" s="47">
        <f>COUNTIF('Classifica x giornata'!B12:H12,0)</f>
        <v>3</v>
      </c>
      <c r="J7" s="52"/>
      <c r="K7" s="47" t="s">
        <v>10</v>
      </c>
      <c r="L7" s="47" t="s">
        <v>8</v>
      </c>
      <c r="M7" s="52"/>
      <c r="N7" s="72">
        <f t="shared" si="1"/>
        <v>66.25</v>
      </c>
      <c r="O7" s="72">
        <f t="shared" si="2"/>
        <v>67.875</v>
      </c>
      <c r="P7" s="52"/>
      <c r="Q7" s="73">
        <f>'Punteggi fatti'!F18</f>
        <v>265</v>
      </c>
      <c r="R7" s="73">
        <f>'Punteggi subiti'!F18</f>
        <v>271.5</v>
      </c>
    </row>
    <row r="8" spans="1:18" ht="24.75" customHeight="1">
      <c r="A8" s="34">
        <v>5</v>
      </c>
      <c r="B8" s="35" t="s">
        <v>54</v>
      </c>
      <c r="C8" s="34">
        <f>'Classifica x giornata'!J16</f>
        <v>1</v>
      </c>
      <c r="D8" s="34" t="s">
        <v>28</v>
      </c>
      <c r="E8" s="43"/>
      <c r="F8" s="36">
        <f t="shared" si="0"/>
        <v>4</v>
      </c>
      <c r="G8" s="36">
        <f>COUNTIF('Classifica x giornata'!B16:H16,3)</f>
        <v>0</v>
      </c>
      <c r="H8" s="36">
        <f>COUNTIF('Classifica x giornata'!B16:H16,1)</f>
        <v>1</v>
      </c>
      <c r="I8" s="36">
        <f>COUNTIF('Classifica x giornata'!B16:H16,0)</f>
        <v>3</v>
      </c>
      <c r="J8" s="43"/>
      <c r="K8" s="36" t="s">
        <v>10</v>
      </c>
      <c r="L8" s="36" t="s">
        <v>8</v>
      </c>
      <c r="M8" s="43"/>
      <c r="N8" s="53">
        <f t="shared" si="1"/>
        <v>60.75</v>
      </c>
      <c r="O8" s="53">
        <f t="shared" si="2"/>
        <v>69</v>
      </c>
      <c r="P8" s="43"/>
      <c r="Q8" s="58">
        <f>'Punteggi fatti'!H18</f>
        <v>243</v>
      </c>
      <c r="R8" s="80">
        <f>'Punteggi subiti'!H18</f>
        <v>276</v>
      </c>
    </row>
    <row r="9" spans="1:19" ht="24.75" customHeight="1">
      <c r="A9" s="44">
        <v>1</v>
      </c>
      <c r="B9" s="45" t="s">
        <v>26</v>
      </c>
      <c r="C9" s="44">
        <f>'Classifica x giornata'!J22</f>
        <v>9</v>
      </c>
      <c r="D9" s="44" t="s">
        <v>29</v>
      </c>
      <c r="E9" s="8"/>
      <c r="F9" s="46">
        <f t="shared" si="0"/>
        <v>4</v>
      </c>
      <c r="G9" s="46">
        <f>COUNTIF('Classifica x giornata'!B22:H22,3)</f>
        <v>3</v>
      </c>
      <c r="H9" s="46">
        <f>COUNTIF('Classifica x giornata'!B22:H22,1)</f>
        <v>0</v>
      </c>
      <c r="I9" s="46">
        <f>COUNTIF('Classifica x giornata'!B22:H22,0)</f>
        <v>1</v>
      </c>
      <c r="J9" s="8"/>
      <c r="K9" s="46" t="s">
        <v>10</v>
      </c>
      <c r="L9" s="46" t="s">
        <v>8</v>
      </c>
      <c r="M9" s="8"/>
      <c r="N9" s="55">
        <f t="shared" si="1"/>
        <v>75</v>
      </c>
      <c r="O9" s="55">
        <f t="shared" si="2"/>
        <v>68.25</v>
      </c>
      <c r="P9" s="8"/>
      <c r="Q9" s="60">
        <f>'Punteggi fatti'!K18</f>
        <v>300</v>
      </c>
      <c r="R9" s="60">
        <f>'Punteggi subiti'!K18</f>
        <v>273</v>
      </c>
      <c r="S9" s="69"/>
    </row>
    <row r="10" spans="1:18" ht="24.75" customHeight="1">
      <c r="A10" s="22">
        <v>2</v>
      </c>
      <c r="B10" s="23" t="s">
        <v>59</v>
      </c>
      <c r="C10" s="22">
        <f>'Classifica x giornata'!J14</f>
        <v>7</v>
      </c>
      <c r="D10" s="22" t="s">
        <v>29</v>
      </c>
      <c r="E10" s="7"/>
      <c r="F10" s="11">
        <f t="shared" si="0"/>
        <v>4</v>
      </c>
      <c r="G10" s="11">
        <f>COUNTIF('Classifica x giornata'!B14:H14,3)</f>
        <v>2</v>
      </c>
      <c r="H10" s="11">
        <f>COUNTIF('Classifica x giornata'!B14:H14,1)</f>
        <v>1</v>
      </c>
      <c r="I10" s="11">
        <f>COUNTIF('Classifica x giornata'!B14:H14,0)</f>
        <v>1</v>
      </c>
      <c r="J10" s="7"/>
      <c r="K10" s="11" t="s">
        <v>10</v>
      </c>
      <c r="L10" s="11" t="s">
        <v>8</v>
      </c>
      <c r="M10" s="7"/>
      <c r="N10" s="42">
        <f t="shared" si="1"/>
        <v>69.75</v>
      </c>
      <c r="O10" s="42">
        <f t="shared" si="2"/>
        <v>84.625</v>
      </c>
      <c r="P10" s="7"/>
      <c r="Q10" s="57">
        <f>'Punteggi fatti'!G18</f>
        <v>279</v>
      </c>
      <c r="R10" s="65">
        <f>'Punteggi subiti'!G18</f>
        <v>338.5</v>
      </c>
    </row>
    <row r="11" spans="1:27" ht="24.75" customHeight="1">
      <c r="A11" s="31">
        <v>3</v>
      </c>
      <c r="B11" s="32" t="s">
        <v>0</v>
      </c>
      <c r="C11" s="31">
        <f>'Classifica x giornata'!J20</f>
        <v>4</v>
      </c>
      <c r="D11" s="31" t="s">
        <v>29</v>
      </c>
      <c r="E11" s="8"/>
      <c r="F11" s="33">
        <f t="shared" si="0"/>
        <v>4</v>
      </c>
      <c r="G11" s="33">
        <f>COUNTIF('Classifica x giornata'!B20:H20,3)</f>
        <v>1</v>
      </c>
      <c r="H11" s="33">
        <f>COUNTIF('Classifica x giornata'!B20:H20,1)</f>
        <v>1</v>
      </c>
      <c r="I11" s="33">
        <f>COUNTIF('Classifica x giornata'!B20:H20,0)</f>
        <v>2</v>
      </c>
      <c r="J11" s="8"/>
      <c r="K11" s="33" t="s">
        <v>10</v>
      </c>
      <c r="L11" s="33" t="s">
        <v>8</v>
      </c>
      <c r="M11" s="8"/>
      <c r="N11" s="54">
        <f t="shared" si="1"/>
        <v>69.625</v>
      </c>
      <c r="O11" s="54">
        <f t="shared" si="2"/>
        <v>86.25</v>
      </c>
      <c r="P11" s="8"/>
      <c r="Q11" s="59">
        <f>'Punteggi fatti'!J18</f>
        <v>278.5</v>
      </c>
      <c r="R11" s="59">
        <f>'Punteggi subiti'!J18</f>
        <v>345</v>
      </c>
      <c r="AA11" s="84"/>
    </row>
    <row r="12" spans="1:18" ht="24.75" customHeight="1">
      <c r="A12" s="22">
        <v>4</v>
      </c>
      <c r="B12" s="23" t="s">
        <v>55</v>
      </c>
      <c r="C12" s="22">
        <f>'Classifica x giornata'!J18</f>
        <v>4</v>
      </c>
      <c r="D12" s="22" t="s">
        <v>29</v>
      </c>
      <c r="E12" s="8"/>
      <c r="F12" s="11">
        <f t="shared" si="0"/>
        <v>4</v>
      </c>
      <c r="G12" s="11">
        <f>COUNTIF('Classifica x giornata'!B18:H18,3)</f>
        <v>1</v>
      </c>
      <c r="H12" s="11">
        <f>COUNTIF('Classifica x giornata'!B18:H18,1)</f>
        <v>1</v>
      </c>
      <c r="I12" s="11">
        <f>COUNTIF('Classifica x giornata'!B18:H18,0)</f>
        <v>2</v>
      </c>
      <c r="J12" s="8"/>
      <c r="K12" s="11" t="s">
        <v>10</v>
      </c>
      <c r="L12" s="11" t="s">
        <v>8</v>
      </c>
      <c r="M12" s="8"/>
      <c r="N12" s="42">
        <f t="shared" si="1"/>
        <v>68.625</v>
      </c>
      <c r="O12" s="42">
        <f t="shared" si="2"/>
        <v>70.625</v>
      </c>
      <c r="P12" s="8"/>
      <c r="Q12" s="57">
        <f>'Punteggi fatti'!I18</f>
        <v>274.5</v>
      </c>
      <c r="R12" s="57">
        <f>'Punteggi subiti'!I18</f>
        <v>282.5</v>
      </c>
    </row>
    <row r="13" spans="1:18" ht="24.75" customHeight="1">
      <c r="A13" s="22">
        <v>5</v>
      </c>
      <c r="B13" s="23" t="s">
        <v>61</v>
      </c>
      <c r="C13" s="22">
        <f>'Classifica x giornata'!J24</f>
        <v>4</v>
      </c>
      <c r="D13" s="22" t="s">
        <v>29</v>
      </c>
      <c r="E13" s="8"/>
      <c r="F13" s="11">
        <f t="shared" si="0"/>
        <v>4</v>
      </c>
      <c r="G13" s="11">
        <f>COUNTIF('Classifica x giornata'!B24:H24,3)</f>
        <v>1</v>
      </c>
      <c r="H13" s="11">
        <f>COUNTIF('Classifica x giornata'!B24:H24,1)</f>
        <v>1</v>
      </c>
      <c r="I13" s="11">
        <f>COUNTIF('Classifica x giornata'!B24:H24,0)</f>
        <v>2</v>
      </c>
      <c r="J13" s="8"/>
      <c r="K13" s="11" t="s">
        <v>10</v>
      </c>
      <c r="L13" s="11" t="s">
        <v>8</v>
      </c>
      <c r="M13" s="8"/>
      <c r="N13" s="42">
        <f t="shared" si="1"/>
        <v>67.75</v>
      </c>
      <c r="O13" s="42">
        <f t="shared" si="2"/>
        <v>73.5</v>
      </c>
      <c r="P13" s="8"/>
      <c r="Q13" s="57">
        <f>'Punteggi fatti'!L18</f>
        <v>271</v>
      </c>
      <c r="R13" s="57">
        <f>'Punteggi subiti'!L18</f>
        <v>294</v>
      </c>
    </row>
    <row r="14" spans="1:18" ht="12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10"/>
      <c r="Q14" s="10"/>
      <c r="R14" s="10"/>
    </row>
    <row r="15" spans="1:18" ht="14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10"/>
      <c r="Q15" s="10"/>
      <c r="R15" s="10"/>
    </row>
    <row r="16" spans="1:18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0"/>
    </row>
    <row r="17" spans="1:18" ht="14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P17" s="10"/>
      <c r="Q17" s="10"/>
      <c r="R17" s="10"/>
    </row>
    <row r="18" spans="1:18" ht="14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P18" s="10"/>
      <c r="Q18" s="10"/>
      <c r="R18" s="10"/>
    </row>
    <row r="19" spans="1:18" ht="14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P19" s="10"/>
      <c r="Q19" s="10"/>
      <c r="R19" s="10"/>
    </row>
    <row r="20" spans="1:18" ht="14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P20" s="10"/>
      <c r="Q20" s="10"/>
      <c r="R20" s="10"/>
    </row>
    <row r="21" spans="1:4" ht="12.75">
      <c r="A21" s="81"/>
      <c r="B21" s="82" t="s">
        <v>47</v>
      </c>
      <c r="C21" s="81" t="s">
        <v>28</v>
      </c>
      <c r="D21" s="81">
        <v>2</v>
      </c>
    </row>
    <row r="22" spans="1:4" ht="12.75">
      <c r="A22" s="81"/>
      <c r="B22" s="82" t="s">
        <v>48</v>
      </c>
      <c r="C22" s="81" t="s">
        <v>28</v>
      </c>
      <c r="D22" s="81">
        <v>1</v>
      </c>
    </row>
    <row r="23" spans="1:4" ht="12.75">
      <c r="A23" s="81"/>
      <c r="B23" s="82" t="s">
        <v>53</v>
      </c>
      <c r="C23" s="81" t="s">
        <v>28</v>
      </c>
      <c r="D23" s="81">
        <v>3</v>
      </c>
    </row>
    <row r="24" spans="1:4" ht="12.75">
      <c r="A24" s="81"/>
      <c r="B24" s="82" t="s">
        <v>67</v>
      </c>
      <c r="C24" s="81" t="s">
        <v>29</v>
      </c>
      <c r="D24" s="81">
        <v>20</v>
      </c>
    </row>
    <row r="25" spans="1:4" ht="12.75">
      <c r="A25" s="81"/>
      <c r="B25" s="82" t="s">
        <v>56</v>
      </c>
      <c r="C25" s="81" t="s">
        <v>28</v>
      </c>
      <c r="D25" s="81">
        <v>5</v>
      </c>
    </row>
    <row r="26" spans="1:4" ht="12.75">
      <c r="A26" s="81"/>
      <c r="B26" s="82" t="s">
        <v>49</v>
      </c>
      <c r="C26" s="81" t="s">
        <v>28</v>
      </c>
      <c r="D26" s="81">
        <v>4</v>
      </c>
    </row>
    <row r="27" spans="1:4" ht="12.75">
      <c r="A27" s="81"/>
      <c r="B27" s="82" t="s">
        <v>50</v>
      </c>
      <c r="C27" s="81" t="s">
        <v>29</v>
      </c>
      <c r="D27" s="81">
        <v>4</v>
      </c>
    </row>
    <row r="28" spans="1:4" ht="12.75">
      <c r="A28" s="81"/>
      <c r="B28" s="82" t="s">
        <v>68</v>
      </c>
      <c r="C28" s="81" t="s">
        <v>29</v>
      </c>
      <c r="D28" s="81">
        <v>3</v>
      </c>
    </row>
    <row r="29" spans="1:4" ht="12.75">
      <c r="A29" s="81"/>
      <c r="B29" s="82" t="s">
        <v>51</v>
      </c>
      <c r="C29" s="81" t="s">
        <v>29</v>
      </c>
      <c r="D29" s="81">
        <v>1</v>
      </c>
    </row>
    <row r="30" spans="1:4" ht="12.75">
      <c r="A30" s="81"/>
      <c r="B30" s="82" t="s">
        <v>66</v>
      </c>
      <c r="C30" s="81" t="s">
        <v>29</v>
      </c>
      <c r="D30" s="81">
        <v>5</v>
      </c>
    </row>
  </sheetData>
  <mergeCells count="7">
    <mergeCell ref="K1:L1"/>
    <mergeCell ref="A1:A2"/>
    <mergeCell ref="B1:B2"/>
    <mergeCell ref="C1:C2"/>
    <mergeCell ref="K2:L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8" max="8" width="0" style="0" hidden="1" customWidth="1"/>
    <col min="9" max="9" width="3.57421875" style="0" customWidth="1"/>
  </cols>
  <sheetData>
    <row r="1" spans="1:16" ht="17.25" customHeight="1">
      <c r="A1" s="94" t="s">
        <v>1</v>
      </c>
      <c r="B1" s="40" t="s">
        <v>30</v>
      </c>
      <c r="C1" s="4" t="s">
        <v>31</v>
      </c>
      <c r="D1" s="40" t="s">
        <v>32</v>
      </c>
      <c r="E1" s="4" t="s">
        <v>33</v>
      </c>
      <c r="F1" s="40" t="s">
        <v>34</v>
      </c>
      <c r="G1" s="40"/>
      <c r="H1" s="40"/>
      <c r="I1" s="5"/>
      <c r="J1" s="4" t="s">
        <v>2</v>
      </c>
      <c r="K1" s="2"/>
      <c r="L1" s="2"/>
      <c r="M1" s="2"/>
      <c r="N1" s="2"/>
      <c r="O1" s="2"/>
      <c r="P1" s="2"/>
    </row>
    <row r="2" spans="1:16" ht="16.5" customHeight="1">
      <c r="A2" s="95"/>
      <c r="B2" s="40" t="s">
        <v>57</v>
      </c>
      <c r="C2" s="4" t="s">
        <v>57</v>
      </c>
      <c r="D2" s="40" t="s">
        <v>58</v>
      </c>
      <c r="E2" s="4" t="s">
        <v>58</v>
      </c>
      <c r="F2" s="40" t="s">
        <v>35</v>
      </c>
      <c r="G2" s="40" t="s">
        <v>36</v>
      </c>
      <c r="H2" s="4"/>
      <c r="I2" s="5"/>
      <c r="J2" s="4" t="s">
        <v>2</v>
      </c>
      <c r="K2" s="2"/>
      <c r="L2" s="2"/>
      <c r="M2" s="2"/>
      <c r="N2" s="2"/>
      <c r="O2" s="2"/>
      <c r="P2" s="2"/>
    </row>
    <row r="3" spans="1:16" ht="8.25" customHeight="1" hidden="1">
      <c r="A3" s="38"/>
      <c r="B3" s="4"/>
      <c r="C3" s="4"/>
      <c r="D3" s="4"/>
      <c r="E3" s="4"/>
      <c r="F3" s="4"/>
      <c r="G3" s="4"/>
      <c r="H3" s="4"/>
      <c r="I3" s="5"/>
      <c r="J3" s="4"/>
      <c r="K3" s="2"/>
      <c r="L3" s="2"/>
      <c r="M3" s="2"/>
      <c r="N3" s="2"/>
      <c r="O3" s="2"/>
      <c r="P3" s="2"/>
    </row>
    <row r="4" spans="1:16" ht="20.25" customHeight="1" hidden="1">
      <c r="A4" s="39"/>
      <c r="B4" s="6"/>
      <c r="C4" s="6"/>
      <c r="D4" s="6"/>
      <c r="E4" s="6"/>
      <c r="F4" s="6"/>
      <c r="G4" s="6"/>
      <c r="H4" s="6"/>
      <c r="I4" s="5"/>
      <c r="J4" s="6"/>
      <c r="K4" s="2"/>
      <c r="L4" s="2"/>
      <c r="M4" s="2"/>
      <c r="N4" s="2"/>
      <c r="O4" s="2"/>
      <c r="P4" s="2"/>
    </row>
    <row r="5" spans="1:16" ht="16.5" customHeight="1">
      <c r="A5" s="3"/>
      <c r="B5" s="52"/>
      <c r="C5" s="52"/>
      <c r="D5" s="52"/>
      <c r="E5" s="52"/>
      <c r="F5" s="52"/>
      <c r="G5" s="52"/>
      <c r="H5" s="52"/>
      <c r="I5" s="8"/>
      <c r="J5" s="7"/>
      <c r="K5" s="2"/>
      <c r="L5" s="2"/>
      <c r="M5" s="2"/>
      <c r="N5" s="2"/>
      <c r="O5" s="2"/>
      <c r="P5" s="2"/>
    </row>
    <row r="6" spans="1:16" ht="16.5" customHeight="1">
      <c r="A6" s="92" t="s">
        <v>37</v>
      </c>
      <c r="B6" s="51">
        <v>0</v>
      </c>
      <c r="C6" s="51">
        <v>3</v>
      </c>
      <c r="D6" s="77"/>
      <c r="E6" s="51">
        <v>3</v>
      </c>
      <c r="F6" s="51">
        <v>3</v>
      </c>
      <c r="G6" s="51"/>
      <c r="H6" s="51"/>
      <c r="I6" s="46"/>
      <c r="J6" s="51">
        <f aca="true" t="shared" si="0" ref="J6:J23">SUM(B6:H6)</f>
        <v>9</v>
      </c>
      <c r="K6" s="76"/>
      <c r="L6" s="2"/>
      <c r="M6" s="2"/>
      <c r="N6" s="2"/>
      <c r="O6" s="2"/>
      <c r="P6" s="2"/>
    </row>
    <row r="7" spans="1:16" ht="16.5" customHeight="1">
      <c r="A7" s="93"/>
      <c r="B7" s="36">
        <v>3</v>
      </c>
      <c r="C7" s="36">
        <v>0</v>
      </c>
      <c r="D7" s="36">
        <v>3</v>
      </c>
      <c r="E7" s="36">
        <v>3</v>
      </c>
      <c r="F7" s="36">
        <v>1</v>
      </c>
      <c r="G7" s="36">
        <v>0</v>
      </c>
      <c r="H7" s="36"/>
      <c r="I7" s="46"/>
      <c r="J7" s="36">
        <f t="shared" si="0"/>
        <v>10</v>
      </c>
      <c r="K7" s="75">
        <f>SUM(J6:J7)</f>
        <v>19</v>
      </c>
      <c r="L7" s="2"/>
      <c r="M7" s="2"/>
      <c r="N7" s="2"/>
      <c r="O7" s="2"/>
      <c r="P7" s="2"/>
    </row>
    <row r="8" spans="1:16" ht="16.5" customHeight="1">
      <c r="A8" s="92" t="s">
        <v>38</v>
      </c>
      <c r="B8" s="51">
        <v>3</v>
      </c>
      <c r="C8" s="77"/>
      <c r="D8" s="51">
        <v>3</v>
      </c>
      <c r="E8" s="51">
        <v>3</v>
      </c>
      <c r="F8" s="51">
        <v>3</v>
      </c>
      <c r="G8" s="51"/>
      <c r="H8" s="51"/>
      <c r="I8" s="46"/>
      <c r="J8" s="51">
        <f t="shared" si="0"/>
        <v>12</v>
      </c>
      <c r="K8" s="76"/>
      <c r="L8" s="2"/>
      <c r="M8" s="2"/>
      <c r="N8" s="2"/>
      <c r="O8" s="2"/>
      <c r="P8" s="2"/>
    </row>
    <row r="9" spans="1:16" ht="16.5" customHeight="1">
      <c r="A9" s="93"/>
      <c r="B9" s="83"/>
      <c r="C9" s="83"/>
      <c r="D9" s="36">
        <v>1</v>
      </c>
      <c r="E9" s="36">
        <v>1</v>
      </c>
      <c r="F9" s="36">
        <v>1</v>
      </c>
      <c r="G9" s="36">
        <v>3</v>
      </c>
      <c r="H9" s="36"/>
      <c r="I9" s="46"/>
      <c r="J9" s="36">
        <f t="shared" si="0"/>
        <v>6</v>
      </c>
      <c r="K9" s="75">
        <f>SUM(J8:J9)</f>
        <v>18</v>
      </c>
      <c r="L9" s="2"/>
      <c r="M9" s="2"/>
      <c r="N9" s="2"/>
      <c r="O9" s="2"/>
      <c r="P9" s="2"/>
    </row>
    <row r="10" spans="1:16" ht="16.5" customHeight="1">
      <c r="A10" s="92" t="s">
        <v>52</v>
      </c>
      <c r="B10" s="77"/>
      <c r="C10" s="51">
        <v>3</v>
      </c>
      <c r="D10" s="51">
        <v>1</v>
      </c>
      <c r="E10" s="51">
        <v>0</v>
      </c>
      <c r="F10" s="51">
        <v>0</v>
      </c>
      <c r="G10" s="51"/>
      <c r="H10" s="51"/>
      <c r="I10" s="46"/>
      <c r="J10" s="51">
        <f>SUM(B10:H10)</f>
        <v>4</v>
      </c>
      <c r="K10" s="76"/>
      <c r="L10" s="2"/>
      <c r="M10" s="2"/>
      <c r="N10" s="2"/>
      <c r="O10" s="2"/>
      <c r="P10" s="2"/>
    </row>
    <row r="11" spans="1:16" ht="16.5" customHeight="1">
      <c r="A11" s="93"/>
      <c r="B11" s="36">
        <v>0</v>
      </c>
      <c r="C11" s="36">
        <v>0</v>
      </c>
      <c r="D11" s="83"/>
      <c r="E11" s="83"/>
      <c r="F11" s="83"/>
      <c r="G11" s="83"/>
      <c r="H11" s="36"/>
      <c r="I11" s="46"/>
      <c r="J11" s="36">
        <f>SUM(B11:H11)</f>
        <v>0</v>
      </c>
      <c r="K11" s="75">
        <f>SUM(J10:J11)</f>
        <v>4</v>
      </c>
      <c r="L11" s="2"/>
      <c r="M11" s="2"/>
      <c r="N11" s="2"/>
      <c r="O11" s="2"/>
      <c r="P11" s="2"/>
    </row>
    <row r="12" spans="1:16" ht="16.5" customHeight="1">
      <c r="A12" s="92" t="s">
        <v>60</v>
      </c>
      <c r="B12" s="51">
        <v>3</v>
      </c>
      <c r="C12" s="51">
        <v>0</v>
      </c>
      <c r="D12" s="51">
        <v>0</v>
      </c>
      <c r="E12" s="77"/>
      <c r="F12" s="51">
        <v>0</v>
      </c>
      <c r="G12" s="51"/>
      <c r="H12" s="51"/>
      <c r="I12" s="46"/>
      <c r="J12" s="51">
        <f t="shared" si="0"/>
        <v>3</v>
      </c>
      <c r="K12" s="76"/>
      <c r="L12" s="2"/>
      <c r="M12" s="2"/>
      <c r="N12" s="2"/>
      <c r="O12" s="2"/>
      <c r="P12" s="2"/>
    </row>
    <row r="13" spans="1:16" ht="16.5" customHeight="1">
      <c r="A13" s="93"/>
      <c r="B13" s="83"/>
      <c r="C13" s="83"/>
      <c r="D13" s="83"/>
      <c r="E13" s="83"/>
      <c r="F13" s="83"/>
      <c r="G13" s="83"/>
      <c r="H13" s="36"/>
      <c r="I13" s="46"/>
      <c r="J13" s="36">
        <f t="shared" si="0"/>
        <v>0</v>
      </c>
      <c r="K13" s="75">
        <f>SUM(J12:J13)</f>
        <v>3</v>
      </c>
      <c r="L13" s="2"/>
      <c r="M13" s="2"/>
      <c r="N13" s="2"/>
      <c r="O13" s="2"/>
      <c r="P13" s="2"/>
    </row>
    <row r="14" spans="1:16" ht="16.5" customHeight="1">
      <c r="A14" s="92" t="s">
        <v>59</v>
      </c>
      <c r="B14" s="77"/>
      <c r="C14" s="51">
        <v>0</v>
      </c>
      <c r="D14" s="51">
        <v>3</v>
      </c>
      <c r="E14" s="51">
        <v>1</v>
      </c>
      <c r="F14" s="51">
        <v>3</v>
      </c>
      <c r="G14" s="51"/>
      <c r="H14" s="51"/>
      <c r="I14" s="46"/>
      <c r="J14" s="51">
        <f>SUM(B14:H14)</f>
        <v>7</v>
      </c>
      <c r="K14" s="76"/>
      <c r="L14" s="2"/>
      <c r="M14" s="2"/>
      <c r="N14" s="2"/>
      <c r="O14" s="2"/>
      <c r="P14" s="2"/>
    </row>
    <row r="15" spans="1:16" ht="16.5" customHeight="1">
      <c r="A15" s="97"/>
      <c r="B15" s="36">
        <v>3</v>
      </c>
      <c r="C15" s="36">
        <v>3</v>
      </c>
      <c r="D15" s="36">
        <v>1</v>
      </c>
      <c r="E15" s="36">
        <v>1</v>
      </c>
      <c r="F15" s="83"/>
      <c r="G15" s="83"/>
      <c r="H15" s="36"/>
      <c r="I15" s="46"/>
      <c r="J15" s="36">
        <f>SUM(B15:H15)</f>
        <v>8</v>
      </c>
      <c r="K15" s="75">
        <f>SUM(J14:J15)</f>
        <v>15</v>
      </c>
      <c r="L15" s="2"/>
      <c r="M15" s="2"/>
      <c r="N15" s="2"/>
      <c r="O15" s="2"/>
      <c r="P15" s="2"/>
    </row>
    <row r="16" spans="1:16" ht="16.5" customHeight="1">
      <c r="A16" s="96" t="s">
        <v>54</v>
      </c>
      <c r="B16" s="51">
        <v>0</v>
      </c>
      <c r="C16" s="51">
        <v>0</v>
      </c>
      <c r="D16" s="51">
        <v>1</v>
      </c>
      <c r="E16" s="51">
        <v>0</v>
      </c>
      <c r="F16" s="77"/>
      <c r="G16" s="51"/>
      <c r="H16" s="51"/>
      <c r="I16" s="46"/>
      <c r="J16" s="51">
        <f>SUM(B16:H16)</f>
        <v>1</v>
      </c>
      <c r="K16" s="76"/>
      <c r="L16" s="2"/>
      <c r="M16" s="2"/>
      <c r="N16" s="2"/>
      <c r="O16" s="2"/>
      <c r="P16" s="2"/>
    </row>
    <row r="17" spans="1:16" ht="16.5" customHeight="1">
      <c r="A17" s="93"/>
      <c r="B17" s="83"/>
      <c r="C17" s="83"/>
      <c r="D17" s="83"/>
      <c r="E17" s="83"/>
      <c r="F17" s="83"/>
      <c r="G17" s="83"/>
      <c r="H17" s="36"/>
      <c r="I17" s="46"/>
      <c r="J17" s="36">
        <f>SUM(B17:H17)</f>
        <v>0</v>
      </c>
      <c r="K17" s="75">
        <f>SUM(J16:J17)</f>
        <v>1</v>
      </c>
      <c r="L17" s="2"/>
      <c r="M17" s="2"/>
      <c r="N17" s="2"/>
      <c r="O17" s="2"/>
      <c r="P17" s="2"/>
    </row>
    <row r="18" spans="1:16" ht="16.5" customHeight="1">
      <c r="A18" s="92" t="s">
        <v>55</v>
      </c>
      <c r="B18" s="51">
        <v>0</v>
      </c>
      <c r="C18" s="51">
        <v>3</v>
      </c>
      <c r="D18" s="77"/>
      <c r="E18" s="51">
        <v>1</v>
      </c>
      <c r="F18" s="51">
        <v>0</v>
      </c>
      <c r="G18" s="51"/>
      <c r="H18" s="51"/>
      <c r="I18" s="46"/>
      <c r="J18" s="51">
        <f t="shared" si="0"/>
        <v>4</v>
      </c>
      <c r="K18" s="76"/>
      <c r="L18" s="2"/>
      <c r="M18" s="2"/>
      <c r="N18" s="2"/>
      <c r="O18" s="2"/>
      <c r="P18" s="2"/>
    </row>
    <row r="19" spans="1:16" ht="16.5" customHeight="1">
      <c r="A19" s="93"/>
      <c r="B19" s="83"/>
      <c r="C19" s="83"/>
      <c r="D19" s="83"/>
      <c r="E19" s="83"/>
      <c r="F19" s="83"/>
      <c r="G19" s="83"/>
      <c r="H19" s="36"/>
      <c r="I19" s="46"/>
      <c r="J19" s="36">
        <f t="shared" si="0"/>
        <v>0</v>
      </c>
      <c r="K19" s="75">
        <f>SUM(J18:J19)</f>
        <v>4</v>
      </c>
      <c r="L19" s="2"/>
      <c r="M19" s="2"/>
      <c r="N19" s="2"/>
      <c r="O19" s="2"/>
      <c r="P19" s="2"/>
    </row>
    <row r="20" spans="1:16" ht="16.5" customHeight="1">
      <c r="A20" s="92" t="s">
        <v>0</v>
      </c>
      <c r="B20" s="51">
        <v>3</v>
      </c>
      <c r="C20" s="51">
        <v>0</v>
      </c>
      <c r="D20" s="51">
        <v>0</v>
      </c>
      <c r="E20" s="51">
        <v>1</v>
      </c>
      <c r="F20" s="77"/>
      <c r="G20" s="51"/>
      <c r="H20" s="51"/>
      <c r="I20" s="46"/>
      <c r="J20" s="51">
        <f t="shared" si="0"/>
        <v>4</v>
      </c>
      <c r="K20" s="76"/>
      <c r="L20" s="2"/>
      <c r="M20" s="2"/>
      <c r="N20" s="2"/>
      <c r="O20" s="2"/>
      <c r="P20" s="2"/>
    </row>
    <row r="21" spans="1:16" ht="16.5" customHeight="1">
      <c r="A21" s="93"/>
      <c r="B21" s="36">
        <v>0</v>
      </c>
      <c r="C21" s="36">
        <v>3</v>
      </c>
      <c r="D21" s="83"/>
      <c r="E21" s="83"/>
      <c r="F21" s="83"/>
      <c r="G21" s="83"/>
      <c r="H21" s="36"/>
      <c r="I21" s="46"/>
      <c r="J21" s="36">
        <f t="shared" si="0"/>
        <v>3</v>
      </c>
      <c r="K21" s="75">
        <f>SUM(J20:J21)</f>
        <v>7</v>
      </c>
      <c r="L21" s="2"/>
      <c r="M21" s="2"/>
      <c r="N21" s="2"/>
      <c r="O21" s="2"/>
      <c r="P21" s="2"/>
    </row>
    <row r="22" spans="1:16" ht="16.5" customHeight="1">
      <c r="A22" s="96" t="s">
        <v>26</v>
      </c>
      <c r="B22" s="51">
        <v>0</v>
      </c>
      <c r="C22" s="51">
        <v>3</v>
      </c>
      <c r="D22" s="51">
        <v>3</v>
      </c>
      <c r="E22" s="77"/>
      <c r="F22" s="51">
        <v>3</v>
      </c>
      <c r="G22" s="51"/>
      <c r="H22" s="51"/>
      <c r="I22" s="46"/>
      <c r="J22" s="51">
        <f t="shared" si="0"/>
        <v>9</v>
      </c>
      <c r="K22" s="76"/>
      <c r="L22" s="2"/>
      <c r="M22" s="2"/>
      <c r="N22" s="2"/>
      <c r="O22" s="2"/>
      <c r="P22" s="2"/>
    </row>
    <row r="23" spans="1:16" ht="16.5" customHeight="1">
      <c r="A23" s="93"/>
      <c r="B23" s="83"/>
      <c r="C23" s="83"/>
      <c r="D23" s="36">
        <v>0</v>
      </c>
      <c r="E23" s="36">
        <v>0</v>
      </c>
      <c r="F23" s="83"/>
      <c r="G23" s="83"/>
      <c r="H23" s="36"/>
      <c r="I23" s="46"/>
      <c r="J23" s="36">
        <f t="shared" si="0"/>
        <v>0</v>
      </c>
      <c r="K23" s="75">
        <f>SUM(J22:J23)</f>
        <v>9</v>
      </c>
      <c r="L23" s="2"/>
      <c r="M23" s="2"/>
      <c r="N23" s="2"/>
      <c r="O23" s="2"/>
      <c r="P23" s="2"/>
    </row>
    <row r="24" spans="1:16" ht="16.5" customHeight="1">
      <c r="A24" s="92" t="s">
        <v>61</v>
      </c>
      <c r="B24" s="51">
        <v>3</v>
      </c>
      <c r="C24" s="77"/>
      <c r="D24" s="51">
        <v>0</v>
      </c>
      <c r="E24" s="51">
        <v>1</v>
      </c>
      <c r="F24" s="51">
        <v>0</v>
      </c>
      <c r="G24" s="51"/>
      <c r="H24" s="51"/>
      <c r="I24" s="46"/>
      <c r="J24" s="51">
        <f>SUM(B24:H24)</f>
        <v>4</v>
      </c>
      <c r="K24" s="74"/>
      <c r="L24" s="2"/>
      <c r="M24" s="2"/>
      <c r="N24" s="2"/>
      <c r="O24" s="2"/>
      <c r="P24" s="2"/>
    </row>
    <row r="25" spans="1:16" ht="16.5" customHeight="1">
      <c r="A25" s="93"/>
      <c r="B25" s="83"/>
      <c r="C25" s="83"/>
      <c r="D25" s="83"/>
      <c r="E25" s="83"/>
      <c r="F25" s="83"/>
      <c r="G25" s="83"/>
      <c r="H25" s="36"/>
      <c r="I25" s="46"/>
      <c r="J25" s="36">
        <f>SUM(B25:H25)</f>
        <v>0</v>
      </c>
      <c r="K25" s="75">
        <f>SUM(J24:J25)</f>
        <v>4</v>
      </c>
      <c r="L25" s="2"/>
      <c r="M25" s="2"/>
      <c r="N25" s="2"/>
      <c r="O25" s="2"/>
      <c r="P25" s="2"/>
    </row>
    <row r="26" spans="4:16" ht="12.75">
      <c r="D26" s="2"/>
      <c r="J26" s="2"/>
      <c r="K26" s="2"/>
      <c r="L26" s="2"/>
      <c r="M26" s="2"/>
      <c r="N26" s="2"/>
      <c r="O26" s="2"/>
      <c r="P26" s="2"/>
    </row>
    <row r="27" spans="14:16" ht="12.75">
      <c r="N27" s="2"/>
      <c r="O27" s="2"/>
      <c r="P27" s="2"/>
    </row>
    <row r="28" spans="14:16" ht="12.75">
      <c r="N28" s="2"/>
      <c r="O28" s="2"/>
      <c r="P28" s="2"/>
    </row>
  </sheetData>
  <mergeCells count="11">
    <mergeCell ref="A18:A19"/>
    <mergeCell ref="A8:A9"/>
    <mergeCell ref="A1:A2"/>
    <mergeCell ref="A16:A17"/>
    <mergeCell ref="A24:A25"/>
    <mergeCell ref="A6:A7"/>
    <mergeCell ref="A10:A11"/>
    <mergeCell ref="A20:A21"/>
    <mergeCell ref="A12:A13"/>
    <mergeCell ref="A14:A15"/>
    <mergeCell ref="A22:A23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95" zoomScaleNormal="95" workbookViewId="0" topLeftCell="A1">
      <pane ySplit="1" topLeftCell="BM2" activePane="bottomLeft" state="frozen"/>
      <selection pane="topLeft" activeCell="J7" activeCellId="3" sqref="G7 E7 C7 J7"/>
      <selection pane="bottomLeft" activeCell="A1" sqref="A1"/>
    </sheetView>
  </sheetViews>
  <sheetFormatPr defaultColWidth="9.140625" defaultRowHeight="12.75"/>
  <cols>
    <col min="1" max="1" width="5.421875" style="13" customWidth="1"/>
    <col min="2" max="2" width="0.71875" style="12" customWidth="1"/>
    <col min="3" max="6" width="12.7109375" style="12" customWidth="1"/>
    <col min="7" max="7" width="12.7109375" style="0" customWidth="1"/>
    <col min="8" max="8" width="14.421875" style="12" customWidth="1"/>
    <col min="9" max="9" width="12.7109375" style="12" customWidth="1"/>
    <col min="10" max="10" width="14.421875" style="12" customWidth="1"/>
    <col min="11" max="12" width="12.7109375" style="12" customWidth="1"/>
  </cols>
  <sheetData>
    <row r="1" spans="1:12" ht="33" customHeight="1">
      <c r="A1" s="14" t="s">
        <v>4</v>
      </c>
      <c r="C1" s="41" t="s">
        <v>37</v>
      </c>
      <c r="D1" s="41" t="s">
        <v>38</v>
      </c>
      <c r="E1" s="41" t="s">
        <v>52</v>
      </c>
      <c r="F1" s="41" t="s">
        <v>60</v>
      </c>
      <c r="G1" s="41" t="s">
        <v>59</v>
      </c>
      <c r="H1" s="41" t="s">
        <v>54</v>
      </c>
      <c r="I1" s="41" t="s">
        <v>55</v>
      </c>
      <c r="J1" s="41" t="s">
        <v>0</v>
      </c>
      <c r="K1" s="41" t="s">
        <v>26</v>
      </c>
      <c r="L1" s="41" t="s">
        <v>61</v>
      </c>
    </row>
    <row r="2" spans="1:12" ht="19.5" customHeight="1">
      <c r="A2" s="15">
        <v>1</v>
      </c>
      <c r="C2" s="17">
        <v>72</v>
      </c>
      <c r="D2" s="17">
        <v>75</v>
      </c>
      <c r="E2" s="78"/>
      <c r="F2" s="17">
        <v>77</v>
      </c>
      <c r="G2" s="78"/>
      <c r="H2" s="17">
        <v>58</v>
      </c>
      <c r="I2" s="17">
        <v>67.5</v>
      </c>
      <c r="J2" s="17">
        <v>77</v>
      </c>
      <c r="K2" s="17">
        <v>69.5</v>
      </c>
      <c r="L2" s="17">
        <v>76</v>
      </c>
    </row>
    <row r="3" spans="1:12" ht="19.5" customHeight="1">
      <c r="A3" s="15">
        <v>2</v>
      </c>
      <c r="C3" s="17">
        <v>74</v>
      </c>
      <c r="D3" s="78"/>
      <c r="E3" s="17">
        <v>74</v>
      </c>
      <c r="F3" s="17">
        <v>59.5</v>
      </c>
      <c r="G3" s="17">
        <v>68</v>
      </c>
      <c r="H3" s="17">
        <v>62.5</v>
      </c>
      <c r="I3" s="17">
        <v>77.5</v>
      </c>
      <c r="J3" s="17">
        <v>69</v>
      </c>
      <c r="K3" s="17">
        <v>75.5</v>
      </c>
      <c r="L3" s="78"/>
    </row>
    <row r="4" spans="1:12" ht="19.5" customHeight="1">
      <c r="A4" s="15">
        <v>3</v>
      </c>
      <c r="C4" s="78"/>
      <c r="D4" s="17">
        <v>71.5</v>
      </c>
      <c r="E4" s="17">
        <v>64.5</v>
      </c>
      <c r="F4" s="17">
        <v>64.5</v>
      </c>
      <c r="G4" s="17">
        <v>69</v>
      </c>
      <c r="H4" s="17">
        <v>63.5</v>
      </c>
      <c r="I4" s="78"/>
      <c r="J4" s="17">
        <v>65.5</v>
      </c>
      <c r="K4" s="17">
        <v>81.5</v>
      </c>
      <c r="L4" s="17">
        <v>64.5</v>
      </c>
    </row>
    <row r="5" spans="1:12" ht="19.5" customHeight="1">
      <c r="A5" s="15">
        <v>4</v>
      </c>
      <c r="C5" s="17">
        <v>69</v>
      </c>
      <c r="D5" s="17">
        <v>60.5</v>
      </c>
      <c r="E5" s="17">
        <v>63.5</v>
      </c>
      <c r="F5" s="78"/>
      <c r="G5" s="17">
        <v>64</v>
      </c>
      <c r="H5" s="17">
        <v>59</v>
      </c>
      <c r="I5" s="17">
        <v>66</v>
      </c>
      <c r="J5" s="17">
        <v>67</v>
      </c>
      <c r="K5" s="78"/>
      <c r="L5" s="17">
        <v>65.5</v>
      </c>
    </row>
    <row r="6" spans="1:12" ht="19.5" customHeight="1">
      <c r="A6" s="15">
        <v>5</v>
      </c>
      <c r="C6" s="17">
        <v>68</v>
      </c>
      <c r="D6" s="17">
        <v>84</v>
      </c>
      <c r="E6" s="17">
        <v>68</v>
      </c>
      <c r="F6" s="17">
        <v>64</v>
      </c>
      <c r="G6" s="17">
        <v>78</v>
      </c>
      <c r="H6" s="78"/>
      <c r="I6" s="17">
        <v>63.5</v>
      </c>
      <c r="J6" s="78"/>
      <c r="K6" s="17">
        <v>73.5</v>
      </c>
      <c r="L6" s="17">
        <v>65</v>
      </c>
    </row>
    <row r="7" spans="1:12" ht="19.5" customHeight="1">
      <c r="A7" s="15" t="s">
        <v>62</v>
      </c>
      <c r="C7" s="17">
        <v>63.5</v>
      </c>
      <c r="D7" s="78"/>
      <c r="E7" s="17">
        <v>66.5</v>
      </c>
      <c r="F7" s="78"/>
      <c r="G7" s="17">
        <v>76</v>
      </c>
      <c r="H7" s="78"/>
      <c r="I7" s="78"/>
      <c r="J7" s="17">
        <v>59</v>
      </c>
      <c r="K7" s="78"/>
      <c r="L7" s="78"/>
    </row>
    <row r="8" spans="1:12" ht="19.5" customHeight="1">
      <c r="A8" s="15" t="s">
        <v>63</v>
      </c>
      <c r="C8" s="17">
        <v>59</v>
      </c>
      <c r="D8" s="78"/>
      <c r="E8" s="17">
        <v>71.5</v>
      </c>
      <c r="F8" s="78"/>
      <c r="G8" s="17">
        <v>80</v>
      </c>
      <c r="H8" s="78"/>
      <c r="I8" s="78"/>
      <c r="J8" s="17">
        <v>60.5</v>
      </c>
      <c r="K8" s="78"/>
      <c r="L8" s="78"/>
    </row>
    <row r="9" spans="1:12" ht="19.5" customHeight="1">
      <c r="A9" s="15" t="s">
        <v>64</v>
      </c>
      <c r="C9" s="17">
        <v>71</v>
      </c>
      <c r="D9" s="17">
        <v>69.5</v>
      </c>
      <c r="E9" s="78"/>
      <c r="F9" s="78"/>
      <c r="G9" s="17">
        <v>67</v>
      </c>
      <c r="H9" s="78"/>
      <c r="I9" s="78"/>
      <c r="J9" s="78"/>
      <c r="K9" s="17">
        <v>53.5</v>
      </c>
      <c r="L9" s="78"/>
    </row>
    <row r="10" spans="1:12" ht="19.5" customHeight="1">
      <c r="A10" s="15" t="s">
        <v>65</v>
      </c>
      <c r="C10" s="17">
        <v>72.5</v>
      </c>
      <c r="D10" s="17">
        <v>64</v>
      </c>
      <c r="E10" s="78"/>
      <c r="F10" s="78"/>
      <c r="G10" s="17">
        <v>61.5</v>
      </c>
      <c r="H10" s="78"/>
      <c r="I10" s="78"/>
      <c r="J10" s="78"/>
      <c r="K10" s="17">
        <v>59</v>
      </c>
      <c r="L10" s="78"/>
    </row>
    <row r="11" spans="1:12" ht="19.5" customHeight="1">
      <c r="A11" s="15" t="s">
        <v>35</v>
      </c>
      <c r="C11" s="17">
        <v>68</v>
      </c>
      <c r="D11" s="17">
        <v>65.5</v>
      </c>
      <c r="E11" s="78"/>
      <c r="F11" s="78"/>
      <c r="G11" s="78"/>
      <c r="H11" s="78"/>
      <c r="I11" s="78"/>
      <c r="J11" s="78"/>
      <c r="K11" s="78"/>
      <c r="L11" s="78"/>
    </row>
    <row r="12" spans="1:12" ht="19.5" customHeight="1">
      <c r="A12" s="15" t="s">
        <v>36</v>
      </c>
      <c r="C12" s="17">
        <v>70</v>
      </c>
      <c r="D12" s="17">
        <v>75.5</v>
      </c>
      <c r="E12" s="78"/>
      <c r="F12" s="78"/>
      <c r="G12" s="78"/>
      <c r="H12" s="78"/>
      <c r="I12" s="78"/>
      <c r="J12" s="78"/>
      <c r="K12" s="78"/>
      <c r="L12" s="78"/>
    </row>
    <row r="13" spans="1:12" ht="12.75" customHeight="1">
      <c r="A13" s="15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3:12" ht="12.75">
      <c r="C14" s="18"/>
      <c r="D14" s="18"/>
      <c r="E14" s="18"/>
      <c r="F14" s="18"/>
      <c r="G14" s="1"/>
      <c r="H14" s="18"/>
      <c r="I14" s="18"/>
      <c r="J14" s="18"/>
      <c r="K14" s="18"/>
      <c r="L14" s="18"/>
    </row>
    <row r="15" spans="3:12" ht="12.75">
      <c r="C15" s="18"/>
      <c r="D15" s="18"/>
      <c r="E15" s="18"/>
      <c r="F15" s="18"/>
      <c r="G15" s="1"/>
      <c r="H15" s="18"/>
      <c r="I15" s="18"/>
      <c r="J15" s="18"/>
      <c r="K15" s="18"/>
      <c r="L15" s="18"/>
    </row>
    <row r="16" spans="1:12" s="20" customFormat="1" ht="19.5" customHeight="1">
      <c r="A16" s="14" t="s">
        <v>5</v>
      </c>
      <c r="B16" s="19"/>
      <c r="C16" s="14">
        <f aca="true" t="shared" si="0" ref="C16:L16">SUM(C2:C13)</f>
        <v>687</v>
      </c>
      <c r="D16" s="14">
        <f t="shared" si="0"/>
        <v>565.5</v>
      </c>
      <c r="E16" s="14">
        <f t="shared" si="0"/>
        <v>408</v>
      </c>
      <c r="F16" s="14">
        <f t="shared" si="0"/>
        <v>265</v>
      </c>
      <c r="G16" s="14">
        <f t="shared" si="0"/>
        <v>563.5</v>
      </c>
      <c r="H16" s="14">
        <f t="shared" si="0"/>
        <v>243</v>
      </c>
      <c r="I16" s="14">
        <f t="shared" si="0"/>
        <v>274.5</v>
      </c>
      <c r="J16" s="14">
        <f t="shared" si="0"/>
        <v>398</v>
      </c>
      <c r="K16" s="14">
        <f t="shared" si="0"/>
        <v>412.5</v>
      </c>
      <c r="L16" s="14">
        <f t="shared" si="0"/>
        <v>271</v>
      </c>
    </row>
    <row r="18" spans="1:12" ht="12.75">
      <c r="A18" s="62" t="s">
        <v>44</v>
      </c>
      <c r="C18" s="63">
        <f>SUM(C2:C6)</f>
        <v>283</v>
      </c>
      <c r="D18" s="63">
        <f aca="true" t="shared" si="1" ref="D18:K18">SUM(D2:D6)</f>
        <v>291</v>
      </c>
      <c r="E18" s="63">
        <f t="shared" si="1"/>
        <v>270</v>
      </c>
      <c r="F18" s="63">
        <f t="shared" si="1"/>
        <v>265</v>
      </c>
      <c r="G18" s="63">
        <f t="shared" si="1"/>
        <v>279</v>
      </c>
      <c r="H18" s="63">
        <f t="shared" si="1"/>
        <v>243</v>
      </c>
      <c r="I18" s="63">
        <f t="shared" si="1"/>
        <v>274.5</v>
      </c>
      <c r="J18" s="63">
        <f t="shared" si="1"/>
        <v>278.5</v>
      </c>
      <c r="K18" s="63">
        <f t="shared" si="1"/>
        <v>300</v>
      </c>
      <c r="L18" s="63">
        <f>SUM(L2:L6)</f>
        <v>271</v>
      </c>
    </row>
    <row r="19" spans="1:12" ht="7.5" customHeight="1">
      <c r="A19" s="62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2.75">
      <c r="A20" s="62" t="s">
        <v>43</v>
      </c>
      <c r="C20" s="63">
        <f>SUM(C7:C10)</f>
        <v>266</v>
      </c>
      <c r="D20" s="63">
        <f aca="true" t="shared" si="2" ref="D20:K20">SUM(D7:D10)</f>
        <v>133.5</v>
      </c>
      <c r="E20" s="63">
        <f t="shared" si="2"/>
        <v>138</v>
      </c>
      <c r="F20" s="63">
        <f t="shared" si="2"/>
        <v>0</v>
      </c>
      <c r="G20" s="63">
        <f t="shared" si="2"/>
        <v>284.5</v>
      </c>
      <c r="H20" s="63">
        <f t="shared" si="2"/>
        <v>0</v>
      </c>
      <c r="I20" s="63">
        <f t="shared" si="2"/>
        <v>0</v>
      </c>
      <c r="J20" s="63">
        <f t="shared" si="2"/>
        <v>119.5</v>
      </c>
      <c r="K20" s="63">
        <f t="shared" si="2"/>
        <v>112.5</v>
      </c>
      <c r="L20" s="63">
        <f>SUM(L7:L10)</f>
        <v>0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95" zoomScaleNormal="95" workbookViewId="0" topLeftCell="A1">
      <pane ySplit="1" topLeftCell="BM2" activePane="bottomLeft" state="frozen"/>
      <selection pane="topLeft" activeCell="C9" sqref="C9"/>
      <selection pane="bottomLeft" activeCell="A1" sqref="A1"/>
    </sheetView>
  </sheetViews>
  <sheetFormatPr defaultColWidth="9.140625" defaultRowHeight="12.75"/>
  <cols>
    <col min="1" max="1" width="5.421875" style="13" customWidth="1"/>
    <col min="2" max="2" width="0.71875" style="12" customWidth="1"/>
    <col min="3" max="6" width="14.7109375" style="12" customWidth="1"/>
    <col min="7" max="7" width="14.7109375" style="0" customWidth="1"/>
    <col min="8" max="9" width="14.421875" style="12" customWidth="1"/>
    <col min="10" max="12" width="14.7109375" style="12" customWidth="1"/>
  </cols>
  <sheetData>
    <row r="1" spans="1:12" ht="33" customHeight="1">
      <c r="A1" s="14" t="s">
        <v>4</v>
      </c>
      <c r="C1" s="41" t="s">
        <v>37</v>
      </c>
      <c r="D1" s="41" t="s">
        <v>38</v>
      </c>
      <c r="E1" s="41" t="s">
        <v>52</v>
      </c>
      <c r="F1" s="41" t="s">
        <v>60</v>
      </c>
      <c r="G1" s="41" t="s">
        <v>59</v>
      </c>
      <c r="H1" s="41" t="s">
        <v>54</v>
      </c>
      <c r="I1" s="41" t="s">
        <v>55</v>
      </c>
      <c r="J1" s="41" t="s">
        <v>0</v>
      </c>
      <c r="K1" s="41" t="s">
        <v>26</v>
      </c>
      <c r="L1" s="41" t="s">
        <v>61</v>
      </c>
    </row>
    <row r="2" spans="1:12" ht="19.5" customHeight="1">
      <c r="A2" s="15">
        <v>1</v>
      </c>
      <c r="C2" s="17">
        <v>75</v>
      </c>
      <c r="D2" s="17">
        <v>72</v>
      </c>
      <c r="E2" s="78"/>
      <c r="F2" s="17">
        <v>58</v>
      </c>
      <c r="G2" s="78"/>
      <c r="H2" s="17">
        <v>77</v>
      </c>
      <c r="I2" s="17">
        <v>76</v>
      </c>
      <c r="J2" s="17">
        <v>69.5</v>
      </c>
      <c r="K2" s="17">
        <v>77</v>
      </c>
      <c r="L2" s="17">
        <v>67.5</v>
      </c>
    </row>
    <row r="3" spans="1:12" ht="19.5" customHeight="1">
      <c r="A3" s="15">
        <v>2</v>
      </c>
      <c r="C3" s="17">
        <v>62.5</v>
      </c>
      <c r="D3" s="78"/>
      <c r="E3" s="17">
        <v>59.5</v>
      </c>
      <c r="F3" s="17">
        <v>74</v>
      </c>
      <c r="G3" s="17">
        <v>75.5</v>
      </c>
      <c r="H3" s="17">
        <v>74</v>
      </c>
      <c r="I3" s="17">
        <v>69</v>
      </c>
      <c r="J3" s="17">
        <v>77.5</v>
      </c>
      <c r="K3" s="17">
        <v>68</v>
      </c>
      <c r="L3" s="78"/>
    </row>
    <row r="4" spans="1:12" ht="19.5" customHeight="1">
      <c r="A4" s="15">
        <v>3</v>
      </c>
      <c r="C4" s="78"/>
      <c r="D4" s="17">
        <v>64.5</v>
      </c>
      <c r="E4" s="17">
        <v>63.5</v>
      </c>
      <c r="F4" s="17">
        <v>71.5</v>
      </c>
      <c r="G4" s="17">
        <v>65.5</v>
      </c>
      <c r="H4" s="17">
        <v>64.5</v>
      </c>
      <c r="I4" s="78"/>
      <c r="J4" s="17">
        <v>69</v>
      </c>
      <c r="K4" s="17">
        <v>64.5</v>
      </c>
      <c r="L4" s="17">
        <v>81.5</v>
      </c>
    </row>
    <row r="5" spans="1:12" ht="19.5" customHeight="1">
      <c r="A5" s="15">
        <v>4</v>
      </c>
      <c r="C5" s="17">
        <v>63.5</v>
      </c>
      <c r="D5" s="17">
        <v>59</v>
      </c>
      <c r="E5" s="17">
        <v>69</v>
      </c>
      <c r="F5" s="78"/>
      <c r="G5" s="17">
        <v>66</v>
      </c>
      <c r="H5" s="17">
        <v>60.5</v>
      </c>
      <c r="I5" s="17">
        <v>64</v>
      </c>
      <c r="J5" s="17">
        <v>65.5</v>
      </c>
      <c r="K5" s="78"/>
      <c r="L5" s="17">
        <v>67</v>
      </c>
    </row>
    <row r="6" spans="1:12" ht="19.5" customHeight="1">
      <c r="A6" s="15">
        <v>5</v>
      </c>
      <c r="C6" s="17">
        <v>64</v>
      </c>
      <c r="D6" s="17">
        <v>68</v>
      </c>
      <c r="E6" s="17">
        <v>84</v>
      </c>
      <c r="F6" s="17">
        <v>68</v>
      </c>
      <c r="G6" s="17">
        <v>65</v>
      </c>
      <c r="H6" s="78"/>
      <c r="I6" s="17">
        <v>73.5</v>
      </c>
      <c r="J6" s="78"/>
      <c r="K6" s="17">
        <v>63.5</v>
      </c>
      <c r="L6" s="17">
        <v>78</v>
      </c>
    </row>
    <row r="7" spans="1:12" ht="19.5" customHeight="1">
      <c r="A7" s="15" t="s">
        <v>62</v>
      </c>
      <c r="C7" s="17">
        <v>59</v>
      </c>
      <c r="D7" s="78"/>
      <c r="E7" s="17">
        <v>76</v>
      </c>
      <c r="F7" s="78"/>
      <c r="G7" s="17">
        <v>66.5</v>
      </c>
      <c r="H7" s="78"/>
      <c r="I7" s="78"/>
      <c r="J7" s="17">
        <v>63.5</v>
      </c>
      <c r="K7" s="78"/>
      <c r="L7" s="78"/>
    </row>
    <row r="8" spans="1:12" ht="19.5" customHeight="1">
      <c r="A8" s="15" t="s">
        <v>63</v>
      </c>
      <c r="C8" s="17">
        <v>60.5</v>
      </c>
      <c r="D8" s="78"/>
      <c r="E8" s="17">
        <v>80</v>
      </c>
      <c r="F8" s="78"/>
      <c r="G8" s="17">
        <v>71.5</v>
      </c>
      <c r="H8" s="78"/>
      <c r="I8" s="78"/>
      <c r="J8" s="17">
        <v>59</v>
      </c>
      <c r="K8" s="78"/>
      <c r="L8" s="78"/>
    </row>
    <row r="9" spans="1:12" ht="19.5" customHeight="1">
      <c r="A9" s="15" t="s">
        <v>64</v>
      </c>
      <c r="C9" s="17">
        <v>53.5</v>
      </c>
      <c r="D9" s="17">
        <v>67</v>
      </c>
      <c r="E9" s="78"/>
      <c r="F9" s="78"/>
      <c r="G9" s="17">
        <v>69.5</v>
      </c>
      <c r="H9" s="78"/>
      <c r="I9" s="78"/>
      <c r="J9" s="78"/>
      <c r="K9" s="17">
        <v>71</v>
      </c>
      <c r="L9" s="78"/>
    </row>
    <row r="10" spans="1:12" ht="19.5" customHeight="1">
      <c r="A10" s="15" t="s">
        <v>65</v>
      </c>
      <c r="C10" s="17">
        <v>59</v>
      </c>
      <c r="D10" s="17">
        <v>61.5</v>
      </c>
      <c r="E10" s="78"/>
      <c r="F10" s="78"/>
      <c r="G10" s="17">
        <v>64</v>
      </c>
      <c r="H10" s="78"/>
      <c r="I10" s="78"/>
      <c r="J10" s="78"/>
      <c r="K10" s="17">
        <v>72.5</v>
      </c>
      <c r="L10" s="78"/>
    </row>
    <row r="11" spans="1:12" ht="19.5" customHeight="1">
      <c r="A11" s="15" t="s">
        <v>35</v>
      </c>
      <c r="C11" s="17">
        <v>65.5</v>
      </c>
      <c r="D11" s="17">
        <v>68</v>
      </c>
      <c r="E11" s="78"/>
      <c r="F11" s="78"/>
      <c r="G11" s="78"/>
      <c r="H11" s="78"/>
      <c r="I11" s="78"/>
      <c r="J11" s="78"/>
      <c r="K11" s="78"/>
      <c r="L11" s="78"/>
    </row>
    <row r="12" spans="1:12" ht="19.5" customHeight="1">
      <c r="A12" s="15" t="s">
        <v>36</v>
      </c>
      <c r="C12" s="17">
        <v>75.5</v>
      </c>
      <c r="D12" s="17">
        <v>70</v>
      </c>
      <c r="E12" s="78"/>
      <c r="F12" s="78"/>
      <c r="G12" s="78"/>
      <c r="H12" s="78"/>
      <c r="I12" s="78"/>
      <c r="J12" s="78"/>
      <c r="K12" s="78"/>
      <c r="L12" s="78"/>
    </row>
    <row r="13" spans="1:12" ht="12.75" customHeight="1">
      <c r="A13" s="15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3:12" ht="12.75">
      <c r="C14" s="18"/>
      <c r="D14" s="18"/>
      <c r="E14" s="18"/>
      <c r="F14" s="18"/>
      <c r="G14" s="1"/>
      <c r="H14" s="18"/>
      <c r="I14" s="18"/>
      <c r="J14" s="18"/>
      <c r="K14" s="18"/>
      <c r="L14" s="18"/>
    </row>
    <row r="15" spans="3:12" ht="12.75">
      <c r="C15" s="18"/>
      <c r="D15" s="18"/>
      <c r="E15" s="18"/>
      <c r="F15" s="18"/>
      <c r="G15" s="1"/>
      <c r="H15" s="18"/>
      <c r="I15" s="18"/>
      <c r="J15" s="18"/>
      <c r="K15" s="18"/>
      <c r="L15" s="18"/>
    </row>
    <row r="16" spans="1:12" s="20" customFormat="1" ht="19.5" customHeight="1">
      <c r="A16" s="14" t="s">
        <v>5</v>
      </c>
      <c r="B16" s="19"/>
      <c r="C16" s="14">
        <f aca="true" t="shared" si="0" ref="C16:K16">SUM(C2:C13)</f>
        <v>638</v>
      </c>
      <c r="D16" s="14">
        <f t="shared" si="0"/>
        <v>530</v>
      </c>
      <c r="E16" s="14">
        <f t="shared" si="0"/>
        <v>432</v>
      </c>
      <c r="F16" s="14">
        <f t="shared" si="0"/>
        <v>271.5</v>
      </c>
      <c r="G16" s="14">
        <f t="shared" si="0"/>
        <v>543.5</v>
      </c>
      <c r="H16" s="14">
        <f t="shared" si="0"/>
        <v>276</v>
      </c>
      <c r="I16" s="14">
        <f t="shared" si="0"/>
        <v>282.5</v>
      </c>
      <c r="J16" s="14">
        <f t="shared" si="0"/>
        <v>404</v>
      </c>
      <c r="K16" s="14">
        <f t="shared" si="0"/>
        <v>416.5</v>
      </c>
      <c r="L16" s="14">
        <f>SUM(L2:L13)</f>
        <v>294</v>
      </c>
    </row>
    <row r="17" spans="1:12" s="20" customFormat="1" ht="12.75" customHeight="1">
      <c r="A17" s="64"/>
      <c r="B17" s="19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2.75">
      <c r="A18" s="62" t="s">
        <v>44</v>
      </c>
      <c r="C18" s="63">
        <f aca="true" t="shared" si="1" ref="C18:K18">SUM(C2:C7)</f>
        <v>324</v>
      </c>
      <c r="D18" s="63">
        <f t="shared" si="1"/>
        <v>263.5</v>
      </c>
      <c r="E18" s="63">
        <f>SUM(E2:E7)</f>
        <v>352</v>
      </c>
      <c r="F18" s="63">
        <f>SUM(F2:F7)</f>
        <v>271.5</v>
      </c>
      <c r="G18" s="63">
        <f>SUM(G2:G7)</f>
        <v>338.5</v>
      </c>
      <c r="H18" s="63">
        <f>SUM(H2:H7)</f>
        <v>276</v>
      </c>
      <c r="I18" s="63">
        <f t="shared" si="1"/>
        <v>282.5</v>
      </c>
      <c r="J18" s="63">
        <f t="shared" si="1"/>
        <v>345</v>
      </c>
      <c r="K18" s="63">
        <f t="shared" si="1"/>
        <v>273</v>
      </c>
      <c r="L18" s="63">
        <f>SUM(L2:L7)</f>
        <v>294</v>
      </c>
    </row>
    <row r="19" ht="8.25" customHeight="1"/>
    <row r="20" spans="1:12" ht="12.75">
      <c r="A20" s="62" t="s">
        <v>43</v>
      </c>
      <c r="C20" s="63">
        <f aca="true" t="shared" si="2" ref="C20:K20">SUM(C10:C12)</f>
        <v>200</v>
      </c>
      <c r="D20" s="63">
        <f>SUM(D10:D12)</f>
        <v>199.5</v>
      </c>
      <c r="E20" s="63">
        <f>SUM(E10:E12)</f>
        <v>0</v>
      </c>
      <c r="F20" s="63">
        <f>SUM(F10:F12)</f>
        <v>0</v>
      </c>
      <c r="G20" s="63">
        <f>SUM(G10:G12)</f>
        <v>64</v>
      </c>
      <c r="H20" s="63">
        <f>SUM(H10:H12)</f>
        <v>0</v>
      </c>
      <c r="I20" s="63">
        <f t="shared" si="2"/>
        <v>0</v>
      </c>
      <c r="J20" s="63">
        <f t="shared" si="2"/>
        <v>0</v>
      </c>
      <c r="K20" s="63">
        <f t="shared" si="2"/>
        <v>72.5</v>
      </c>
      <c r="L20" s="63">
        <f>SUM(L10:L12)</f>
        <v>0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hidden="1" customWidth="1"/>
    <col min="11" max="11" width="2.140625" style="0" customWidth="1"/>
    <col min="12" max="12" width="10.57421875" style="0" bestFit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20" width="3.421875" style="30" customWidth="1"/>
  </cols>
  <sheetData>
    <row r="1" spans="1:20" s="1" customFormat="1" ht="16.5" customHeight="1">
      <c r="A1" s="87" t="s">
        <v>1</v>
      </c>
      <c r="B1" s="85" t="s">
        <v>11</v>
      </c>
      <c r="C1" s="91"/>
      <c r="D1" s="86"/>
      <c r="E1" s="25"/>
      <c r="F1" s="26" t="s">
        <v>13</v>
      </c>
      <c r="G1" s="26" t="s">
        <v>13</v>
      </c>
      <c r="H1" s="85" t="s">
        <v>15</v>
      </c>
      <c r="I1" s="86"/>
      <c r="J1" s="29"/>
      <c r="K1" s="25"/>
      <c r="L1" s="26" t="s">
        <v>18</v>
      </c>
      <c r="M1" s="26" t="s">
        <v>20</v>
      </c>
      <c r="N1" s="28"/>
      <c r="O1" s="26" t="s">
        <v>11</v>
      </c>
      <c r="P1" s="25"/>
      <c r="Q1" s="87" t="s">
        <v>6</v>
      </c>
      <c r="R1" s="25"/>
      <c r="S1" s="91" t="s">
        <v>3</v>
      </c>
      <c r="T1" s="98"/>
    </row>
    <row r="2" spans="1:20" s="1" customFormat="1" ht="16.5" customHeight="1">
      <c r="A2" s="100"/>
      <c r="B2" s="17" t="s">
        <v>23</v>
      </c>
      <c r="C2" s="17" t="s">
        <v>24</v>
      </c>
      <c r="D2" s="17" t="s">
        <v>25</v>
      </c>
      <c r="E2" s="24"/>
      <c r="F2" s="27" t="s">
        <v>12</v>
      </c>
      <c r="G2" s="27" t="s">
        <v>14</v>
      </c>
      <c r="H2" s="89" t="s">
        <v>16</v>
      </c>
      <c r="I2" s="90"/>
      <c r="J2" s="24"/>
      <c r="K2" s="24"/>
      <c r="L2" s="27" t="s">
        <v>21</v>
      </c>
      <c r="M2" s="27" t="s">
        <v>17</v>
      </c>
      <c r="N2" s="24"/>
      <c r="O2" s="27" t="s">
        <v>7</v>
      </c>
      <c r="P2" s="24"/>
      <c r="Q2" s="100"/>
      <c r="R2" s="24"/>
      <c r="S2" s="99"/>
      <c r="T2" s="99"/>
    </row>
    <row r="3" spans="1:20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M3" s="10"/>
      <c r="N3" s="10"/>
      <c r="O3" s="10"/>
      <c r="P3" s="10"/>
      <c r="Q3" s="10"/>
      <c r="R3" s="10"/>
      <c r="S3" s="9"/>
      <c r="T3" s="9"/>
    </row>
    <row r="4" spans="1:20" ht="24.75" customHeight="1">
      <c r="A4" s="23" t="s">
        <v>38</v>
      </c>
      <c r="B4" s="11">
        <v>6</v>
      </c>
      <c r="C4" s="11">
        <v>0</v>
      </c>
      <c r="D4" s="11">
        <v>0</v>
      </c>
      <c r="E4" s="79">
        <v>0</v>
      </c>
      <c r="F4" s="11">
        <v>0</v>
      </c>
      <c r="G4" s="11">
        <v>6</v>
      </c>
      <c r="H4" s="16">
        <v>1</v>
      </c>
      <c r="I4" s="11">
        <v>0</v>
      </c>
      <c r="J4" s="8"/>
      <c r="K4" s="79">
        <v>0</v>
      </c>
      <c r="L4" s="42">
        <f>SUM(M4/O4)</f>
        <v>70.6875</v>
      </c>
      <c r="M4" s="57">
        <f>'Punteggi fatti'!D16</f>
        <v>565.5</v>
      </c>
      <c r="N4" s="8"/>
      <c r="O4" s="11">
        <f>COUNTIF('Classifica x giornata'!B8:H9,"0")+COUNTIF('Classifica x giornata'!B8:H9,"1")+COUNTIF('Classifica x giornata'!B8:H9,"3")</f>
        <v>8</v>
      </c>
      <c r="P4" s="8"/>
      <c r="Q4" s="16">
        <f>'Classifica x giornata'!K9</f>
        <v>18</v>
      </c>
      <c r="R4" s="8"/>
      <c r="S4" s="66">
        <f>'Classifica 1°t'!D22</f>
        <v>1</v>
      </c>
      <c r="T4" s="67" t="str">
        <f>'Classifica 1°t'!C22</f>
        <v>A</v>
      </c>
    </row>
    <row r="5" spans="1:20" ht="24.75" customHeight="1">
      <c r="A5" s="23" t="s">
        <v>59</v>
      </c>
      <c r="B5" s="11">
        <v>3</v>
      </c>
      <c r="C5" s="11">
        <v>0</v>
      </c>
      <c r="D5" s="11">
        <v>2</v>
      </c>
      <c r="E5" s="8"/>
      <c r="F5" s="11">
        <v>6</v>
      </c>
      <c r="G5" s="11">
        <v>6</v>
      </c>
      <c r="H5" s="16">
        <v>2</v>
      </c>
      <c r="I5" s="11" t="s">
        <v>8</v>
      </c>
      <c r="J5" s="5"/>
      <c r="K5" s="5"/>
      <c r="L5" s="42">
        <f>SUM(M5/O5)</f>
        <v>70.4375</v>
      </c>
      <c r="M5" s="57">
        <f>'Punteggi fatti'!G16</f>
        <v>563.5</v>
      </c>
      <c r="N5" s="5"/>
      <c r="O5" s="11">
        <f>COUNTIF('Classifica x giornata'!B14:H15,"0")+COUNTIF('Classifica x giornata'!B14:H15,"1")+COUNTIF('Classifica x giornata'!B14:H15,"3")</f>
        <v>8</v>
      </c>
      <c r="P5" s="5"/>
      <c r="Q5" s="16">
        <f>'Classifica x giornata'!K15</f>
        <v>15</v>
      </c>
      <c r="R5" s="5"/>
      <c r="S5" s="66">
        <f>'Classifica 1°t'!D24</f>
        <v>20</v>
      </c>
      <c r="T5" s="67" t="str">
        <f>'Classifica 1°t'!C24</f>
        <v>B</v>
      </c>
    </row>
    <row r="6" spans="1:20" ht="24.75" customHeight="1">
      <c r="A6" s="23" t="s">
        <v>26</v>
      </c>
      <c r="B6" s="11">
        <v>2</v>
      </c>
      <c r="C6" s="11">
        <v>0</v>
      </c>
      <c r="D6" s="11">
        <v>3</v>
      </c>
      <c r="E6" s="9"/>
      <c r="F6" s="11">
        <v>3</v>
      </c>
      <c r="G6" s="11">
        <v>3</v>
      </c>
      <c r="H6" s="16">
        <v>6</v>
      </c>
      <c r="I6" s="11" t="s">
        <v>9</v>
      </c>
      <c r="J6" s="8"/>
      <c r="K6" s="8"/>
      <c r="L6" s="42">
        <f>SUM(M6/O6)</f>
        <v>68.75</v>
      </c>
      <c r="M6" s="57">
        <f>'Punteggi fatti'!K16</f>
        <v>412.5</v>
      </c>
      <c r="N6" s="8"/>
      <c r="O6" s="11">
        <f>COUNTIF('Classifica x giornata'!B22:H23,"0")+COUNTIF('Classifica x giornata'!B22:H23,"1")+COUNTIF('Classifica x giornata'!B22:H23,"3")</f>
        <v>6</v>
      </c>
      <c r="P6" s="8"/>
      <c r="Q6" s="16">
        <f>'Classifica x giornata'!K23</f>
        <v>9</v>
      </c>
      <c r="R6" s="8"/>
      <c r="S6" s="66">
        <f>'Classifica 1°t'!D29</f>
        <v>1</v>
      </c>
      <c r="T6" s="67" t="str">
        <f>'Classifica 1°t'!C29</f>
        <v>B</v>
      </c>
    </row>
    <row r="7" spans="1:20" ht="24.75" customHeight="1">
      <c r="A7" s="23" t="s">
        <v>37</v>
      </c>
      <c r="B7" s="11">
        <v>6</v>
      </c>
      <c r="C7" s="11">
        <v>0</v>
      </c>
      <c r="D7" s="11">
        <v>0</v>
      </c>
      <c r="E7" s="4"/>
      <c r="F7" s="11">
        <v>16</v>
      </c>
      <c r="G7" s="11">
        <v>6</v>
      </c>
      <c r="H7" s="16">
        <v>1</v>
      </c>
      <c r="I7" s="11" t="s">
        <v>8</v>
      </c>
      <c r="J7" s="8"/>
      <c r="K7" s="4"/>
      <c r="L7" s="42">
        <f>SUM(M7/O7)</f>
        <v>68.7</v>
      </c>
      <c r="M7" s="57">
        <f>'Punteggi fatti'!C16</f>
        <v>687</v>
      </c>
      <c r="N7" s="8"/>
      <c r="O7" s="11">
        <f>COUNTIF('Classifica x giornata'!B6:H7,"0")+COUNTIF('Classifica x giornata'!B6:H7,"1")+COUNTIF('Classifica x giornata'!B6:H7,"3")</f>
        <v>10</v>
      </c>
      <c r="P7" s="8"/>
      <c r="Q7" s="16">
        <f>'Classifica x giornata'!K7</f>
        <v>19</v>
      </c>
      <c r="R7" s="8"/>
      <c r="S7" s="66">
        <f>'Classifica 1°t'!D21</f>
        <v>2</v>
      </c>
      <c r="T7" s="67" t="str">
        <f>'Classifica 1°t'!C21</f>
        <v>A</v>
      </c>
    </row>
    <row r="8" spans="1:20" ht="24.75" customHeight="1">
      <c r="A8" s="23" t="s">
        <v>55</v>
      </c>
      <c r="B8" s="11">
        <v>2</v>
      </c>
      <c r="C8" s="11">
        <v>1</v>
      </c>
      <c r="D8" s="11">
        <v>2</v>
      </c>
      <c r="E8" s="8"/>
      <c r="F8" s="11">
        <v>6</v>
      </c>
      <c r="G8" s="11">
        <v>8</v>
      </c>
      <c r="H8" s="16">
        <v>4</v>
      </c>
      <c r="I8" s="11" t="s">
        <v>9</v>
      </c>
      <c r="J8" s="8"/>
      <c r="K8" s="8"/>
      <c r="L8" s="42">
        <f>SUM(M8/O8)</f>
        <v>68.625</v>
      </c>
      <c r="M8" s="57">
        <f>'Punteggi fatti'!I16</f>
        <v>274.5</v>
      </c>
      <c r="N8" s="8"/>
      <c r="O8" s="11">
        <f>COUNTIF('Classifica x giornata'!B18:H19,"0")+COUNTIF('Classifica x giornata'!B18:H19,"1")+COUNTIF('Classifica x giornata'!B18:H19,"3")</f>
        <v>4</v>
      </c>
      <c r="P8" s="8"/>
      <c r="Q8" s="16">
        <f>'Classifica x giornata'!K19</f>
        <v>4</v>
      </c>
      <c r="R8" s="8"/>
      <c r="S8" s="66">
        <f>'Classifica 1°t'!D27</f>
        <v>4</v>
      </c>
      <c r="T8" s="67" t="str">
        <f>'Classifica 1°t'!C27</f>
        <v>B</v>
      </c>
    </row>
    <row r="9" spans="1:20" ht="24.75" customHeight="1">
      <c r="A9" s="23" t="s">
        <v>52</v>
      </c>
      <c r="B9" s="11">
        <v>2</v>
      </c>
      <c r="C9" s="11">
        <v>1</v>
      </c>
      <c r="D9" s="11">
        <v>2</v>
      </c>
      <c r="E9" s="8"/>
      <c r="F9" s="11">
        <v>6</v>
      </c>
      <c r="G9" s="11">
        <v>8</v>
      </c>
      <c r="H9" s="16">
        <v>4</v>
      </c>
      <c r="I9" s="11" t="s">
        <v>9</v>
      </c>
      <c r="J9" s="8"/>
      <c r="K9" s="8"/>
      <c r="L9" s="42">
        <f>SUM(M9/O9)</f>
        <v>68</v>
      </c>
      <c r="M9" s="57">
        <f>'Punteggi fatti'!E16</f>
        <v>408</v>
      </c>
      <c r="N9" s="8"/>
      <c r="O9" s="11">
        <f>COUNTIF('Classifica x giornata'!B10:H11,"0")+COUNTIF('Classifica x giornata'!B10:H11,"1")+COUNTIF('Classifica x giornata'!B10:H11,"3")</f>
        <v>6</v>
      </c>
      <c r="P9" s="8"/>
      <c r="Q9" s="16">
        <f>'Classifica x giornata'!K11</f>
        <v>4</v>
      </c>
      <c r="R9" s="8"/>
      <c r="S9" s="66">
        <f>'Classifica 1°t'!D23</f>
        <v>3</v>
      </c>
      <c r="T9" s="67" t="str">
        <f>'Classifica 1°t'!C23</f>
        <v>A</v>
      </c>
    </row>
    <row r="10" spans="1:20" ht="24.75" customHeight="1">
      <c r="A10" s="23" t="s">
        <v>61</v>
      </c>
      <c r="B10" s="11">
        <v>1</v>
      </c>
      <c r="C10" s="11">
        <v>0</v>
      </c>
      <c r="D10" s="11">
        <v>4</v>
      </c>
      <c r="E10" s="8"/>
      <c r="F10" s="11">
        <v>3</v>
      </c>
      <c r="G10" s="11">
        <v>6</v>
      </c>
      <c r="H10" s="16">
        <v>7</v>
      </c>
      <c r="I10" s="11" t="s">
        <v>8</v>
      </c>
      <c r="J10" s="8"/>
      <c r="K10" s="8"/>
      <c r="L10" s="42">
        <f>SUM(M10/O10)</f>
        <v>67.75</v>
      </c>
      <c r="M10" s="57">
        <f>'Punteggi fatti'!L16</f>
        <v>271</v>
      </c>
      <c r="N10" s="8"/>
      <c r="O10" s="11">
        <f>COUNTIF('Classifica x giornata'!B24:H25,"0")+COUNTIF('Classifica x giornata'!B24:H25,"1")+COUNTIF('Classifica x giornata'!B24:H25,"3")</f>
        <v>4</v>
      </c>
      <c r="P10" s="8"/>
      <c r="Q10" s="16">
        <f>'Classifica x giornata'!K25</f>
        <v>4</v>
      </c>
      <c r="R10" s="9"/>
      <c r="S10" s="66">
        <f>'Classifica 1°t'!D30</f>
        <v>5</v>
      </c>
      <c r="T10" s="67" t="str">
        <f>'Classifica 1°t'!C30</f>
        <v>B</v>
      </c>
    </row>
    <row r="11" spans="1:20" ht="24.75" customHeight="1">
      <c r="A11" s="23" t="s">
        <v>0</v>
      </c>
      <c r="B11" s="11">
        <v>2</v>
      </c>
      <c r="C11" s="11">
        <v>1</v>
      </c>
      <c r="D11" s="11">
        <v>2</v>
      </c>
      <c r="E11" s="8"/>
      <c r="F11" s="11">
        <v>3</v>
      </c>
      <c r="G11" s="11">
        <v>5</v>
      </c>
      <c r="H11" s="16">
        <v>3</v>
      </c>
      <c r="I11" s="11" t="s">
        <v>10</v>
      </c>
      <c r="J11" s="8"/>
      <c r="K11" s="8"/>
      <c r="L11" s="42">
        <f>SUM(M11/O11)</f>
        <v>66.33333333333333</v>
      </c>
      <c r="M11" s="57">
        <f>'Punteggi fatti'!J16</f>
        <v>398</v>
      </c>
      <c r="N11" s="8"/>
      <c r="O11" s="11">
        <f>COUNTIF('Classifica x giornata'!B20:H21,"0")+COUNTIF('Classifica x giornata'!B20:H21,"1")+COUNTIF('Classifica x giornata'!B20:H21,"3")</f>
        <v>6</v>
      </c>
      <c r="P11" s="8"/>
      <c r="Q11" s="16">
        <f>'Classifica x giornata'!K21</f>
        <v>7</v>
      </c>
      <c r="R11" s="8"/>
      <c r="S11" s="66">
        <f>'Classifica 1°t'!D28</f>
        <v>3</v>
      </c>
      <c r="T11" s="67" t="str">
        <f>'Classifica 1°t'!C28</f>
        <v>B</v>
      </c>
    </row>
    <row r="12" spans="1:20" ht="24.75" customHeight="1">
      <c r="A12" s="23" t="s">
        <v>60</v>
      </c>
      <c r="B12" s="11">
        <v>1</v>
      </c>
      <c r="C12" s="11">
        <v>0</v>
      </c>
      <c r="D12" s="11">
        <v>4</v>
      </c>
      <c r="E12" s="8"/>
      <c r="F12" s="11">
        <v>6</v>
      </c>
      <c r="G12" s="11">
        <v>9</v>
      </c>
      <c r="H12" s="16">
        <v>5</v>
      </c>
      <c r="I12" s="11" t="s">
        <v>10</v>
      </c>
      <c r="J12" s="8"/>
      <c r="K12" s="9"/>
      <c r="L12" s="42">
        <f>SUM(M12/O12)</f>
        <v>66.25</v>
      </c>
      <c r="M12" s="57">
        <f>'Punteggi fatti'!F16</f>
        <v>265</v>
      </c>
      <c r="N12" s="8"/>
      <c r="O12" s="11">
        <f>COUNTIF('Classifica x giornata'!B12:H13,"0")+COUNTIF('Classifica x giornata'!B12:H13,"1")+COUNTIF('Classifica x giornata'!B12:H13,"3")</f>
        <v>4</v>
      </c>
      <c r="P12" s="8"/>
      <c r="Q12" s="16">
        <f>'Classifica x giornata'!K13</f>
        <v>3</v>
      </c>
      <c r="R12" s="8"/>
      <c r="S12" s="66">
        <f>'Classifica 1°t'!D26</f>
        <v>4</v>
      </c>
      <c r="T12" s="67" t="str">
        <f>'Classifica 1°t'!C26</f>
        <v>A</v>
      </c>
    </row>
    <row r="13" spans="1:20" ht="24.75" customHeight="1">
      <c r="A13" s="23" t="s">
        <v>54</v>
      </c>
      <c r="B13" s="11">
        <v>2</v>
      </c>
      <c r="C13" s="11">
        <v>1</v>
      </c>
      <c r="D13" s="11">
        <v>2</v>
      </c>
      <c r="E13" s="8"/>
      <c r="F13" s="11">
        <v>6</v>
      </c>
      <c r="G13" s="11">
        <v>8</v>
      </c>
      <c r="H13" s="16">
        <v>4</v>
      </c>
      <c r="I13" s="11" t="s">
        <v>9</v>
      </c>
      <c r="J13" s="9"/>
      <c r="K13" s="8"/>
      <c r="L13" s="42">
        <f>SUM(M13/O13)</f>
        <v>60.75</v>
      </c>
      <c r="M13" s="57">
        <f>'Punteggi fatti'!H16</f>
        <v>243</v>
      </c>
      <c r="N13" s="9"/>
      <c r="O13" s="11">
        <f>COUNTIF('Classifica x giornata'!B16:H17,"0")+COUNTIF('Classifica x giornata'!B16:H17,"1")+COUNTIF('Classifica x giornata'!B16:H17,"3")</f>
        <v>4</v>
      </c>
      <c r="P13" s="9"/>
      <c r="Q13" s="16">
        <f>'Classifica x giornata'!K17</f>
        <v>1</v>
      </c>
      <c r="R13" s="8"/>
      <c r="S13" s="66">
        <f>'Classifica 1°t'!D25</f>
        <v>5</v>
      </c>
      <c r="T13" s="67" t="str">
        <f>'Classifica 1°t'!C25</f>
        <v>A</v>
      </c>
    </row>
    <row r="14" spans="1:20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  <c r="Q14" s="10"/>
      <c r="R14" s="10"/>
      <c r="S14" s="9"/>
      <c r="T14" s="9"/>
    </row>
    <row r="15" spans="1:20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0"/>
      <c r="N15" s="10"/>
      <c r="O15" s="10"/>
      <c r="P15" s="10"/>
      <c r="Q15" s="10"/>
      <c r="R15" s="10"/>
      <c r="S15" s="9"/>
      <c r="T15" s="9"/>
    </row>
    <row r="16" spans="1:20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10"/>
      <c r="N16" s="10"/>
      <c r="O16" s="10"/>
      <c r="P16" s="10"/>
      <c r="Q16" s="10"/>
      <c r="R16" s="10"/>
      <c r="S16" s="9"/>
      <c r="T16" s="9"/>
    </row>
    <row r="17" spans="1:20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0"/>
      <c r="N17" s="10"/>
      <c r="O17" s="10"/>
      <c r="P17" s="10"/>
      <c r="Q17" s="10"/>
      <c r="R17" s="10"/>
      <c r="S17" s="9"/>
      <c r="T17" s="9"/>
    </row>
    <row r="18" spans="1:20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9"/>
      <c r="T18" s="9"/>
    </row>
    <row r="19" spans="1:20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10"/>
      <c r="N19" s="10"/>
      <c r="O19" s="10"/>
      <c r="P19" s="10"/>
      <c r="Q19" s="10"/>
      <c r="R19" s="10"/>
      <c r="S19" s="9"/>
      <c r="T19" s="9"/>
    </row>
    <row r="20" spans="1:18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M20" s="10"/>
      <c r="N20" s="10"/>
      <c r="O20" s="10"/>
      <c r="P20" s="10"/>
      <c r="Q20" s="10"/>
      <c r="R20" s="10"/>
    </row>
    <row r="21" ht="14.25">
      <c r="M21" s="10"/>
    </row>
    <row r="22" ht="14.25">
      <c r="M22" s="10"/>
    </row>
  </sheetData>
  <mergeCells count="6">
    <mergeCell ref="S1:T2"/>
    <mergeCell ref="H1:I1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customWidth="1"/>
    <col min="11" max="11" width="2.140625" style="0" hidden="1" customWidth="1"/>
    <col min="12" max="12" width="10.00390625" style="0" bestFit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20" width="3.421875" style="30" customWidth="1"/>
  </cols>
  <sheetData>
    <row r="1" spans="1:20" s="1" customFormat="1" ht="16.5" customHeight="1">
      <c r="A1" s="87" t="s">
        <v>1</v>
      </c>
      <c r="B1" s="104" t="s">
        <v>11</v>
      </c>
      <c r="C1" s="105"/>
      <c r="D1" s="106"/>
      <c r="E1" s="25"/>
      <c r="F1" s="26" t="s">
        <v>13</v>
      </c>
      <c r="G1" s="26" t="s">
        <v>13</v>
      </c>
      <c r="H1" s="85" t="s">
        <v>15</v>
      </c>
      <c r="I1" s="101"/>
      <c r="J1" s="25"/>
      <c r="K1" s="29"/>
      <c r="L1" s="26" t="s">
        <v>18</v>
      </c>
      <c r="M1" s="26" t="s">
        <v>20</v>
      </c>
      <c r="N1" s="25"/>
      <c r="O1" s="26" t="s">
        <v>11</v>
      </c>
      <c r="P1" s="28"/>
      <c r="Q1" s="87" t="s">
        <v>6</v>
      </c>
      <c r="R1" s="25"/>
      <c r="S1" s="91" t="s">
        <v>3</v>
      </c>
      <c r="T1" s="98"/>
    </row>
    <row r="2" spans="1:20" s="1" customFormat="1" ht="16.5" customHeight="1">
      <c r="A2" s="102"/>
      <c r="B2" s="17" t="s">
        <v>23</v>
      </c>
      <c r="C2" s="17" t="s">
        <v>24</v>
      </c>
      <c r="D2" s="17" t="s">
        <v>25</v>
      </c>
      <c r="E2" s="24"/>
      <c r="F2" s="27" t="s">
        <v>12</v>
      </c>
      <c r="G2" s="27" t="s">
        <v>14</v>
      </c>
      <c r="H2" s="89" t="s">
        <v>16</v>
      </c>
      <c r="I2" s="103"/>
      <c r="J2" s="24"/>
      <c r="K2" s="24"/>
      <c r="L2" s="27" t="s">
        <v>22</v>
      </c>
      <c r="M2" s="27" t="s">
        <v>19</v>
      </c>
      <c r="N2" s="24"/>
      <c r="O2" s="27" t="s">
        <v>7</v>
      </c>
      <c r="P2" s="24"/>
      <c r="Q2" s="102"/>
      <c r="R2" s="24"/>
      <c r="S2" s="99"/>
      <c r="T2" s="99"/>
    </row>
    <row r="3" spans="1:20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M3" s="10"/>
      <c r="N3" s="10"/>
      <c r="O3" s="10"/>
      <c r="P3" s="10"/>
      <c r="Q3" s="10"/>
      <c r="R3" s="10"/>
      <c r="S3" s="9"/>
      <c r="T3" s="9"/>
    </row>
    <row r="4" spans="1:20" ht="24.75" customHeight="1">
      <c r="A4" s="23" t="s">
        <v>61</v>
      </c>
      <c r="B4" s="11">
        <v>1</v>
      </c>
      <c r="C4" s="11">
        <v>0</v>
      </c>
      <c r="D4" s="11">
        <v>4</v>
      </c>
      <c r="E4" s="8"/>
      <c r="F4" s="11">
        <v>3</v>
      </c>
      <c r="G4" s="11">
        <v>6</v>
      </c>
      <c r="H4" s="16">
        <v>7</v>
      </c>
      <c r="I4" s="11" t="s">
        <v>8</v>
      </c>
      <c r="J4" s="8"/>
      <c r="K4" s="8"/>
      <c r="L4" s="42">
        <f>SUM(M4/O4)</f>
        <v>73.5</v>
      </c>
      <c r="M4" s="57">
        <f>'Punteggi subiti'!L16</f>
        <v>294</v>
      </c>
      <c r="N4" s="8"/>
      <c r="O4" s="11">
        <f>COUNTIF('Classifica x giornata'!B24:H25,"0")+COUNTIF('Classifica x giornata'!B24:H25,"1")+COUNTIF('Classifica x giornata'!B24:H25,"3")</f>
        <v>4</v>
      </c>
      <c r="P4" s="8"/>
      <c r="Q4" s="16">
        <f>'Classifica x giornata'!K25</f>
        <v>4</v>
      </c>
      <c r="R4" s="8"/>
      <c r="S4" s="66">
        <f>'Classifica 1°t'!D30</f>
        <v>5</v>
      </c>
      <c r="T4" s="67" t="str">
        <f>'Classifica 1°t'!C30</f>
        <v>B</v>
      </c>
    </row>
    <row r="5" spans="1:20" ht="24.75" customHeight="1">
      <c r="A5" s="23" t="s">
        <v>52</v>
      </c>
      <c r="B5" s="11">
        <v>6</v>
      </c>
      <c r="C5" s="11">
        <v>0</v>
      </c>
      <c r="D5" s="11">
        <v>0</v>
      </c>
      <c r="E5" s="8"/>
      <c r="F5" s="11">
        <v>16</v>
      </c>
      <c r="G5" s="11">
        <v>6</v>
      </c>
      <c r="H5" s="16">
        <v>1</v>
      </c>
      <c r="I5" s="11" t="s">
        <v>8</v>
      </c>
      <c r="J5" s="5"/>
      <c r="K5" s="5"/>
      <c r="L5" s="42">
        <f>SUM(M5/O5)</f>
        <v>72</v>
      </c>
      <c r="M5" s="57">
        <f>'Punteggi subiti'!E16</f>
        <v>432</v>
      </c>
      <c r="N5" s="5"/>
      <c r="O5" s="11">
        <f>COUNTIF('Classifica x giornata'!B10:H11,"0")+COUNTIF('Classifica x giornata'!B10:H11,"1")+COUNTIF('Classifica x giornata'!B10:H11,"3")</f>
        <v>6</v>
      </c>
      <c r="P5" s="5"/>
      <c r="Q5" s="16">
        <f>'Classifica x giornata'!K11</f>
        <v>4</v>
      </c>
      <c r="R5" s="5"/>
      <c r="S5" s="66">
        <f>'Classifica 1°t'!D23</f>
        <v>3</v>
      </c>
      <c r="T5" s="67" t="str">
        <f>'Classifica 1°t'!C23</f>
        <v>A</v>
      </c>
    </row>
    <row r="6" spans="1:20" ht="24.75" customHeight="1">
      <c r="A6" s="23" t="s">
        <v>55</v>
      </c>
      <c r="B6" s="11">
        <v>2</v>
      </c>
      <c r="C6" s="11">
        <v>1</v>
      </c>
      <c r="D6" s="11">
        <v>2</v>
      </c>
      <c r="E6" s="8"/>
      <c r="F6" s="11">
        <v>6</v>
      </c>
      <c r="G6" s="11">
        <v>8</v>
      </c>
      <c r="H6" s="16">
        <v>4</v>
      </c>
      <c r="I6" s="11" t="s">
        <v>9</v>
      </c>
      <c r="J6" s="8"/>
      <c r="K6" s="8"/>
      <c r="L6" s="42">
        <f>SUM(M6/O6)</f>
        <v>70.625</v>
      </c>
      <c r="M6" s="57">
        <f>'Punteggi subiti'!I16</f>
        <v>282.5</v>
      </c>
      <c r="N6" s="8"/>
      <c r="O6" s="11">
        <f>COUNTIF('Classifica x giornata'!B18:H19,"0")+COUNTIF('Classifica x giornata'!B18:H19,"1")+COUNTIF('Classifica x giornata'!B18:H19,"3")</f>
        <v>4</v>
      </c>
      <c r="P6" s="8"/>
      <c r="Q6" s="16">
        <f>'Classifica x giornata'!K19</f>
        <v>4</v>
      </c>
      <c r="R6" s="8"/>
      <c r="S6" s="66">
        <f>'Classifica 1°t'!D27</f>
        <v>4</v>
      </c>
      <c r="T6" s="67" t="str">
        <f>'Classifica 1°t'!C27</f>
        <v>B</v>
      </c>
    </row>
    <row r="7" spans="1:20" ht="24.75" customHeight="1">
      <c r="A7" s="23" t="s">
        <v>26</v>
      </c>
      <c r="B7" s="11">
        <v>1</v>
      </c>
      <c r="C7" s="11">
        <v>0</v>
      </c>
      <c r="D7" s="11">
        <v>4</v>
      </c>
      <c r="E7" s="9"/>
      <c r="F7" s="11">
        <v>6</v>
      </c>
      <c r="G7" s="11">
        <v>9</v>
      </c>
      <c r="H7" s="16">
        <v>5</v>
      </c>
      <c r="I7" s="11" t="s">
        <v>10</v>
      </c>
      <c r="J7" s="8"/>
      <c r="K7" s="8"/>
      <c r="L7" s="42">
        <f>SUM(M7/O7)</f>
        <v>69.41666666666667</v>
      </c>
      <c r="M7" s="57">
        <f>'Punteggi subiti'!K16</f>
        <v>416.5</v>
      </c>
      <c r="N7" s="8"/>
      <c r="O7" s="11">
        <f>COUNTIF('Classifica x giornata'!B22:H23,"0")+COUNTIF('Classifica x giornata'!B22:H23,"1")+COUNTIF('Classifica x giornata'!B22:H23,"3")</f>
        <v>6</v>
      </c>
      <c r="P7" s="8"/>
      <c r="Q7" s="16">
        <f>'Classifica x giornata'!K23</f>
        <v>9</v>
      </c>
      <c r="R7" s="8"/>
      <c r="S7" s="66">
        <f>'Classifica 1°t'!D29</f>
        <v>1</v>
      </c>
      <c r="T7" s="67" t="str">
        <f>'Classifica 1°t'!C29</f>
        <v>B</v>
      </c>
    </row>
    <row r="8" spans="1:20" ht="24.75" customHeight="1">
      <c r="A8" s="23" t="s">
        <v>54</v>
      </c>
      <c r="B8" s="11">
        <v>2</v>
      </c>
      <c r="C8" s="11">
        <v>1</v>
      </c>
      <c r="D8" s="11">
        <v>2</v>
      </c>
      <c r="E8" s="8"/>
      <c r="F8" s="11">
        <v>6</v>
      </c>
      <c r="G8" s="11">
        <v>8</v>
      </c>
      <c r="H8" s="16">
        <v>4</v>
      </c>
      <c r="I8" s="11" t="s">
        <v>9</v>
      </c>
      <c r="J8" s="8"/>
      <c r="K8" s="8"/>
      <c r="L8" s="42">
        <f>SUM(M8/O8)</f>
        <v>69</v>
      </c>
      <c r="M8" s="57">
        <f>'Punteggi subiti'!H16</f>
        <v>276</v>
      </c>
      <c r="N8" s="8"/>
      <c r="O8" s="11">
        <f>COUNTIF('Classifica x giornata'!B16:H17,"0")+COUNTIF('Classifica x giornata'!B16:H17,"1")+COUNTIF('Classifica x giornata'!B16:H17,"3")</f>
        <v>4</v>
      </c>
      <c r="P8" s="8"/>
      <c r="Q8" s="16">
        <f>'Classifica x giornata'!K17</f>
        <v>1</v>
      </c>
      <c r="R8" s="8"/>
      <c r="S8" s="66">
        <f>'Classifica 1°t'!D25</f>
        <v>5</v>
      </c>
      <c r="T8" s="67" t="str">
        <f>'Classifica 1°t'!C25</f>
        <v>A</v>
      </c>
    </row>
    <row r="9" spans="1:20" ht="24.75" customHeight="1">
      <c r="A9" s="23" t="s">
        <v>59</v>
      </c>
      <c r="B9" s="11">
        <v>3</v>
      </c>
      <c r="C9" s="11">
        <v>0</v>
      </c>
      <c r="D9" s="11">
        <v>2</v>
      </c>
      <c r="E9" s="8"/>
      <c r="F9" s="11">
        <v>6</v>
      </c>
      <c r="G9" s="11">
        <v>6</v>
      </c>
      <c r="H9" s="16">
        <v>2</v>
      </c>
      <c r="I9" s="11" t="s">
        <v>8</v>
      </c>
      <c r="J9" s="9"/>
      <c r="K9" s="9"/>
      <c r="L9" s="42">
        <f>SUM(M9/O9)</f>
        <v>67.9375</v>
      </c>
      <c r="M9" s="57">
        <f>'Punteggi subiti'!G16</f>
        <v>543.5</v>
      </c>
      <c r="N9" s="9"/>
      <c r="O9" s="11">
        <f>COUNTIF('Classifica x giornata'!B14:H15,"0")+COUNTIF('Classifica x giornata'!B14:H15,"1")+COUNTIF('Classifica x giornata'!B14:H15,"3")</f>
        <v>8</v>
      </c>
      <c r="P9" s="9"/>
      <c r="Q9" s="16">
        <f>'Classifica x giornata'!K15</f>
        <v>15</v>
      </c>
      <c r="R9" s="8"/>
      <c r="S9" s="66">
        <f>'Classifica 1°t'!D24</f>
        <v>20</v>
      </c>
      <c r="T9" s="67" t="str">
        <f>'Classifica 1°t'!C24</f>
        <v>B</v>
      </c>
    </row>
    <row r="10" spans="1:20" ht="24.75" customHeight="1">
      <c r="A10" s="23" t="s">
        <v>60</v>
      </c>
      <c r="B10" s="11">
        <v>2</v>
      </c>
      <c r="C10" s="11">
        <v>0</v>
      </c>
      <c r="D10" s="11">
        <v>3</v>
      </c>
      <c r="E10" s="8"/>
      <c r="F10" s="11">
        <v>3</v>
      </c>
      <c r="G10" s="11">
        <v>3</v>
      </c>
      <c r="H10" s="16">
        <v>6</v>
      </c>
      <c r="I10" s="11" t="s">
        <v>9</v>
      </c>
      <c r="J10" s="8"/>
      <c r="K10" s="8"/>
      <c r="L10" s="42">
        <f>SUM(M10/O10)</f>
        <v>67.875</v>
      </c>
      <c r="M10" s="57">
        <f>'Punteggi subiti'!F16</f>
        <v>271.5</v>
      </c>
      <c r="N10" s="8"/>
      <c r="O10" s="11">
        <f>COUNTIF('Classifica x giornata'!B12:H13,"0")+COUNTIF('Classifica x giornata'!B12:H13,"1")+COUNTIF('Classifica x giornata'!B12:H13,"3")</f>
        <v>4</v>
      </c>
      <c r="P10" s="8"/>
      <c r="Q10" s="16">
        <f>'Classifica x giornata'!K13</f>
        <v>3</v>
      </c>
      <c r="R10" s="8"/>
      <c r="S10" s="66">
        <f>'Classifica 1°t'!D26</f>
        <v>4</v>
      </c>
      <c r="T10" s="67" t="str">
        <f>'Classifica 1°t'!C26</f>
        <v>A</v>
      </c>
    </row>
    <row r="11" spans="1:20" ht="24.75" customHeight="1">
      <c r="A11" s="23" t="s">
        <v>0</v>
      </c>
      <c r="B11" s="11">
        <v>2</v>
      </c>
      <c r="C11" s="11">
        <v>1</v>
      </c>
      <c r="D11" s="11">
        <v>2</v>
      </c>
      <c r="E11" s="8"/>
      <c r="F11" s="11">
        <v>3</v>
      </c>
      <c r="G11" s="11">
        <v>5</v>
      </c>
      <c r="H11" s="16">
        <v>3</v>
      </c>
      <c r="I11" s="11" t="s">
        <v>10</v>
      </c>
      <c r="J11" s="8"/>
      <c r="K11" s="8"/>
      <c r="L11" s="42">
        <f>SUM(M11/O11)</f>
        <v>67.33333333333333</v>
      </c>
      <c r="M11" s="57">
        <f>'Punteggi subiti'!J16</f>
        <v>404</v>
      </c>
      <c r="N11" s="8"/>
      <c r="O11" s="11">
        <f>COUNTIF('Classifica x giornata'!B20:H21,"0")+COUNTIF('Classifica x giornata'!B20:H21,"1")+COUNTIF('Classifica x giornata'!B20:H21,"3")</f>
        <v>6</v>
      </c>
      <c r="P11" s="8"/>
      <c r="Q11" s="16">
        <f>'Classifica x giornata'!K21</f>
        <v>7</v>
      </c>
      <c r="R11" s="9"/>
      <c r="S11" s="66">
        <f>'Classifica 1°t'!D28</f>
        <v>3</v>
      </c>
      <c r="T11" s="67" t="str">
        <f>'Classifica 1°t'!C28</f>
        <v>B</v>
      </c>
    </row>
    <row r="12" spans="1:20" ht="24.75" customHeight="1">
      <c r="A12" s="23" t="s">
        <v>38</v>
      </c>
      <c r="B12" s="11">
        <v>2</v>
      </c>
      <c r="C12" s="11">
        <v>1</v>
      </c>
      <c r="D12" s="11">
        <v>2</v>
      </c>
      <c r="E12" s="8"/>
      <c r="F12" s="11">
        <v>6</v>
      </c>
      <c r="G12" s="11">
        <v>8</v>
      </c>
      <c r="H12" s="16">
        <v>4</v>
      </c>
      <c r="I12" s="11" t="s">
        <v>9</v>
      </c>
      <c r="J12" s="8"/>
      <c r="K12" s="8"/>
      <c r="L12" s="42">
        <f>SUM(M12/O12)</f>
        <v>66.25</v>
      </c>
      <c r="M12" s="57">
        <f>'Punteggi subiti'!D16</f>
        <v>530</v>
      </c>
      <c r="N12" s="8"/>
      <c r="O12" s="11">
        <f>COUNTIF('Classifica x giornata'!B8:H9,"0")+COUNTIF('Classifica x giornata'!B8:H9,"1")+COUNTIF('Classifica x giornata'!B8:H9,"3")</f>
        <v>8</v>
      </c>
      <c r="P12" s="8"/>
      <c r="Q12" s="16">
        <f>'Classifica x giornata'!K9</f>
        <v>18</v>
      </c>
      <c r="R12" s="8"/>
      <c r="S12" s="66">
        <f>'Classifica 1°t'!D22</f>
        <v>1</v>
      </c>
      <c r="T12" s="67" t="str">
        <f>'Classifica 1°t'!C22</f>
        <v>A</v>
      </c>
    </row>
    <row r="13" spans="1:20" ht="24.75" customHeight="1">
      <c r="A13" s="23" t="s">
        <v>37</v>
      </c>
      <c r="B13" s="11">
        <v>6</v>
      </c>
      <c r="C13" s="11">
        <v>0</v>
      </c>
      <c r="D13" s="11">
        <v>0</v>
      </c>
      <c r="E13" s="8"/>
      <c r="F13" s="11">
        <v>16</v>
      </c>
      <c r="G13" s="11">
        <v>6</v>
      </c>
      <c r="H13" s="16">
        <v>1</v>
      </c>
      <c r="I13" s="11" t="s">
        <v>8</v>
      </c>
      <c r="J13" s="8"/>
      <c r="K13" s="8"/>
      <c r="L13" s="42">
        <f>SUM(M13/O13)</f>
        <v>63.8</v>
      </c>
      <c r="M13" s="57">
        <f>'Punteggi subiti'!C16</f>
        <v>638</v>
      </c>
      <c r="N13" s="8"/>
      <c r="O13" s="11">
        <f>COUNTIF('Classifica x giornata'!B6:H7,"0")+COUNTIF('Classifica x giornata'!B6:H7,"1")+COUNTIF('Classifica x giornata'!B6:H7,"3")</f>
        <v>10</v>
      </c>
      <c r="P13" s="8"/>
      <c r="Q13" s="16">
        <f>'Classifica x giornata'!K7</f>
        <v>19</v>
      </c>
      <c r="R13" s="8"/>
      <c r="S13" s="66">
        <f>'Classifica 1°t'!D21</f>
        <v>2</v>
      </c>
      <c r="T13" s="67" t="str">
        <f>'Classifica 1°t'!C21</f>
        <v>A</v>
      </c>
    </row>
    <row r="14" spans="1:20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  <c r="Q14" s="10"/>
      <c r="R14" s="10"/>
      <c r="S14" s="9"/>
      <c r="T14" s="9"/>
    </row>
    <row r="15" spans="1:20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0"/>
      <c r="N15" s="10"/>
      <c r="O15" s="10"/>
      <c r="P15" s="10"/>
      <c r="Q15" s="10"/>
      <c r="R15" s="10"/>
      <c r="S15" s="9"/>
      <c r="T15" s="9"/>
    </row>
    <row r="16" spans="1:20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10"/>
      <c r="N16" s="10"/>
      <c r="O16" s="10"/>
      <c r="P16" s="10"/>
      <c r="Q16" s="10"/>
      <c r="R16" s="10"/>
      <c r="S16" s="9"/>
      <c r="T16" s="9"/>
    </row>
    <row r="17" spans="1:20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0"/>
      <c r="N17" s="10"/>
      <c r="O17" s="10"/>
      <c r="P17" s="10"/>
      <c r="Q17" s="10"/>
      <c r="R17" s="10"/>
      <c r="S17" s="9"/>
      <c r="T17" s="9"/>
    </row>
    <row r="18" spans="1:20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9"/>
      <c r="T18" s="9"/>
    </row>
    <row r="19" spans="1:20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10"/>
      <c r="N19" s="10"/>
      <c r="O19" s="10"/>
      <c r="P19" s="10"/>
      <c r="Q19" s="10"/>
      <c r="R19" s="10"/>
      <c r="S19" s="9"/>
      <c r="T19" s="9"/>
    </row>
    <row r="20" ht="14.25">
      <c r="M20" s="10"/>
    </row>
    <row r="21" ht="14.25">
      <c r="M21" s="10"/>
    </row>
  </sheetData>
  <mergeCells count="6">
    <mergeCell ref="S1:T2"/>
    <mergeCell ref="H1:I1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="95" zoomScaleNormal="95" workbookViewId="0" topLeftCell="A1">
      <selection activeCell="C8" sqref="C8"/>
    </sheetView>
  </sheetViews>
  <sheetFormatPr defaultColWidth="9.140625" defaultRowHeight="12.75"/>
  <cols>
    <col min="1" max="1" width="4.7109375" style="30" customWidth="1"/>
    <col min="2" max="2" width="21.003906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4" max="15" width="10.00390625" style="0" customWidth="1"/>
    <col min="16" max="16" width="2.140625" style="0" customWidth="1"/>
    <col min="17" max="18" width="11.140625" style="0" customWidth="1"/>
  </cols>
  <sheetData>
    <row r="1" spans="1:18" s="1" customFormat="1" ht="16.5" customHeight="1">
      <c r="A1" s="87" t="s">
        <v>3</v>
      </c>
      <c r="B1" s="87" t="s">
        <v>1</v>
      </c>
      <c r="C1" s="87" t="s">
        <v>6</v>
      </c>
      <c r="D1" s="87" t="s">
        <v>27</v>
      </c>
      <c r="E1" s="28"/>
      <c r="F1" s="26" t="s">
        <v>11</v>
      </c>
      <c r="G1" s="85" t="s">
        <v>11</v>
      </c>
      <c r="H1" s="91"/>
      <c r="I1" s="86"/>
      <c r="J1" s="25"/>
      <c r="K1" s="85" t="s">
        <v>15</v>
      </c>
      <c r="L1" s="86"/>
      <c r="M1" s="29"/>
      <c r="N1" s="26" t="s">
        <v>18</v>
      </c>
      <c r="O1" s="26" t="s">
        <v>18</v>
      </c>
      <c r="P1" s="25"/>
      <c r="Q1" s="26" t="s">
        <v>20</v>
      </c>
      <c r="R1" s="26" t="s">
        <v>20</v>
      </c>
    </row>
    <row r="2" spans="1:18" s="1" customFormat="1" ht="16.5" customHeight="1">
      <c r="A2" s="100"/>
      <c r="B2" s="100"/>
      <c r="C2" s="100"/>
      <c r="D2" s="100"/>
      <c r="E2" s="24"/>
      <c r="F2" s="27" t="s">
        <v>7</v>
      </c>
      <c r="G2" s="17" t="s">
        <v>23</v>
      </c>
      <c r="H2" s="17" t="s">
        <v>24</v>
      </c>
      <c r="I2" s="17" t="s">
        <v>25</v>
      </c>
      <c r="J2" s="24"/>
      <c r="K2" s="89" t="s">
        <v>16</v>
      </c>
      <c r="L2" s="90"/>
      <c r="M2" s="24"/>
      <c r="N2" s="27" t="s">
        <v>21</v>
      </c>
      <c r="O2" s="27" t="s">
        <v>22</v>
      </c>
      <c r="P2" s="24"/>
      <c r="Q2" s="27" t="s">
        <v>17</v>
      </c>
      <c r="R2" s="27" t="s">
        <v>19</v>
      </c>
    </row>
    <row r="3" spans="1:18" ht="24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10"/>
      <c r="Q3" s="10"/>
      <c r="R3" s="10"/>
    </row>
    <row r="4" spans="1:18" ht="24.75" customHeight="1">
      <c r="A4" s="22">
        <v>1</v>
      </c>
      <c r="B4" s="23" t="s">
        <v>41</v>
      </c>
      <c r="C4" s="22">
        <f>'Classifica x giornata'!J13</f>
        <v>0</v>
      </c>
      <c r="D4" s="22" t="s">
        <v>46</v>
      </c>
      <c r="E4" s="5"/>
      <c r="F4" s="11">
        <f aca="true" t="shared" si="0" ref="F4:F9">SUM(G4:I4)</f>
        <v>0</v>
      </c>
      <c r="G4" s="11">
        <f>COUNTIF('Classifica x giornata'!B13:D13,3)</f>
        <v>0</v>
      </c>
      <c r="H4" s="11">
        <f>COUNTIF('Classifica x giornata'!B13:D13,1)</f>
        <v>0</v>
      </c>
      <c r="I4" s="11">
        <f>COUNTIF('Classifica x giornata'!B13:D13,0)</f>
        <v>0</v>
      </c>
      <c r="J4" s="8"/>
      <c r="K4" s="11" t="s">
        <v>10</v>
      </c>
      <c r="L4" s="11" t="s">
        <v>8</v>
      </c>
      <c r="M4" s="5"/>
      <c r="N4" s="42" t="e">
        <f aca="true" t="shared" si="1" ref="N4:N9">SUM(Q4/F4)</f>
        <v>#DIV/0!</v>
      </c>
      <c r="O4" s="42" t="e">
        <f aca="true" t="shared" si="2" ref="O4:O9">SUM(R4/F4)</f>
        <v>#DIV/0!</v>
      </c>
      <c r="P4" s="5"/>
      <c r="Q4" s="57">
        <f>'Punteggi fatti'!F20</f>
        <v>0</v>
      </c>
      <c r="R4" s="57">
        <f>'Punteggi subiti'!F20</f>
        <v>0</v>
      </c>
    </row>
    <row r="5" spans="1:18" ht="24.75" customHeight="1">
      <c r="A5" s="22">
        <v>2</v>
      </c>
      <c r="B5" s="23" t="s">
        <v>42</v>
      </c>
      <c r="C5" s="22">
        <f>'Classifica x giornata'!J15</f>
        <v>8</v>
      </c>
      <c r="D5" s="22" t="s">
        <v>46</v>
      </c>
      <c r="E5" s="37"/>
      <c r="F5" s="11">
        <f t="shared" si="0"/>
        <v>3</v>
      </c>
      <c r="G5" s="11">
        <f>COUNTIF('Classifica x giornata'!B15:D15,3)</f>
        <v>2</v>
      </c>
      <c r="H5" s="11">
        <f>COUNTIF('Classifica x giornata'!B15:D15,1)</f>
        <v>1</v>
      </c>
      <c r="I5" s="11">
        <f>COUNTIF('Classifica x giornata'!B15:D15,0)</f>
        <v>0</v>
      </c>
      <c r="J5" s="37"/>
      <c r="K5" s="11" t="s">
        <v>10</v>
      </c>
      <c r="L5" s="11" t="s">
        <v>8</v>
      </c>
      <c r="M5" s="37"/>
      <c r="N5" s="42">
        <f t="shared" si="1"/>
        <v>94.83333333333333</v>
      </c>
      <c r="O5" s="42">
        <f t="shared" si="2"/>
        <v>21.333333333333332</v>
      </c>
      <c r="P5" s="37"/>
      <c r="Q5" s="57">
        <f>'Punteggi fatti'!G20</f>
        <v>284.5</v>
      </c>
      <c r="R5" s="65">
        <f>'Punteggi subiti'!G20</f>
        <v>64</v>
      </c>
    </row>
    <row r="6" spans="1:18" ht="24.75" customHeight="1">
      <c r="A6" s="34">
        <v>3</v>
      </c>
      <c r="B6" s="35" t="s">
        <v>26</v>
      </c>
      <c r="C6" s="34">
        <f>'Classifica x giornata'!J23</f>
        <v>0</v>
      </c>
      <c r="D6" s="34" t="s">
        <v>46</v>
      </c>
      <c r="E6" s="43"/>
      <c r="F6" s="36">
        <f t="shared" si="0"/>
        <v>1</v>
      </c>
      <c r="G6" s="36">
        <f>COUNTIF('Classifica x giornata'!B23:D23,3)</f>
        <v>0</v>
      </c>
      <c r="H6" s="36">
        <f>COUNTIF('Classifica x giornata'!B23:D23,1)</f>
        <v>0</v>
      </c>
      <c r="I6" s="36">
        <f>COUNTIF('Classifica x giornata'!B23:D23,0)</f>
        <v>1</v>
      </c>
      <c r="J6" s="43"/>
      <c r="K6" s="36" t="s">
        <v>10</v>
      </c>
      <c r="L6" s="36" t="s">
        <v>8</v>
      </c>
      <c r="M6" s="43"/>
      <c r="N6" s="53">
        <f t="shared" si="1"/>
        <v>112.5</v>
      </c>
      <c r="O6" s="53">
        <f t="shared" si="2"/>
        <v>72.5</v>
      </c>
      <c r="P6" s="43"/>
      <c r="Q6" s="58">
        <f>'Punteggi fatti'!K20</f>
        <v>112.5</v>
      </c>
      <c r="R6" s="58">
        <f>'Punteggi subiti'!K20</f>
        <v>72.5</v>
      </c>
    </row>
    <row r="7" spans="1:18" ht="24.75" customHeight="1">
      <c r="A7" s="48">
        <v>1</v>
      </c>
      <c r="B7" s="49" t="s">
        <v>39</v>
      </c>
      <c r="C7" s="48">
        <f>'Classifica x giornata'!J17</f>
        <v>0</v>
      </c>
      <c r="D7" s="48" t="s">
        <v>45</v>
      </c>
      <c r="E7" s="50"/>
      <c r="F7" s="51">
        <f t="shared" si="0"/>
        <v>0</v>
      </c>
      <c r="G7" s="51">
        <f>COUNTIF('Classifica x giornata'!B17:D17,3)</f>
        <v>0</v>
      </c>
      <c r="H7" s="51">
        <f>COUNTIF('Classifica x giornata'!B17:D17,1)</f>
        <v>0</v>
      </c>
      <c r="I7" s="51">
        <f>COUNTIF('Classifica x giornata'!B17:D17,0)</f>
        <v>0</v>
      </c>
      <c r="J7" s="50"/>
      <c r="K7" s="51" t="s">
        <v>10</v>
      </c>
      <c r="L7" s="51" t="s">
        <v>8</v>
      </c>
      <c r="M7" s="50"/>
      <c r="N7" s="56" t="e">
        <f t="shared" si="1"/>
        <v>#DIV/0!</v>
      </c>
      <c r="O7" s="56" t="e">
        <f t="shared" si="2"/>
        <v>#DIV/0!</v>
      </c>
      <c r="P7" s="50"/>
      <c r="Q7" s="61">
        <f>'Punteggi fatti'!H20</f>
        <v>0</v>
      </c>
      <c r="R7" s="61">
        <f>'Punteggi subiti'!H20</f>
        <v>0</v>
      </c>
    </row>
    <row r="8" spans="1:19" ht="24.75" customHeight="1">
      <c r="A8" s="31">
        <v>2</v>
      </c>
      <c r="B8" s="32" t="s">
        <v>0</v>
      </c>
      <c r="C8" s="31">
        <f>'Classifica x giornata'!J21</f>
        <v>3</v>
      </c>
      <c r="D8" s="31" t="s">
        <v>45</v>
      </c>
      <c r="E8" s="37"/>
      <c r="F8" s="33">
        <f t="shared" si="0"/>
        <v>2</v>
      </c>
      <c r="G8" s="33">
        <f>COUNTIF('Classifica x giornata'!B21:D21,3)</f>
        <v>1</v>
      </c>
      <c r="H8" s="33">
        <f>COUNTIF('Classifica x giornata'!B21:D21,1)</f>
        <v>0</v>
      </c>
      <c r="I8" s="33">
        <f>COUNTIF('Classifica x giornata'!B21:D21,0)</f>
        <v>1</v>
      </c>
      <c r="J8" s="37"/>
      <c r="K8" s="33" t="s">
        <v>10</v>
      </c>
      <c r="L8" s="33" t="s">
        <v>8</v>
      </c>
      <c r="M8" s="37"/>
      <c r="N8" s="54">
        <f t="shared" si="1"/>
        <v>59.75</v>
      </c>
      <c r="O8" s="54">
        <f t="shared" si="2"/>
        <v>0</v>
      </c>
      <c r="P8" s="37"/>
      <c r="Q8" s="59">
        <f>'Punteggi fatti'!J20</f>
        <v>119.5</v>
      </c>
      <c r="R8" s="59">
        <f>'Punteggi subiti'!J20</f>
        <v>0</v>
      </c>
      <c r="S8" s="69"/>
    </row>
    <row r="9" spans="1:18" ht="24.75" customHeight="1">
      <c r="A9" s="31">
        <v>3</v>
      </c>
      <c r="B9" s="32" t="s">
        <v>40</v>
      </c>
      <c r="C9" s="31">
        <f>'Classifica x giornata'!J19</f>
        <v>0</v>
      </c>
      <c r="D9" s="31" t="s">
        <v>45</v>
      </c>
      <c r="E9" s="8"/>
      <c r="F9" s="33">
        <f t="shared" si="0"/>
        <v>0</v>
      </c>
      <c r="G9" s="33">
        <f>COUNTIF('Classifica x giornata'!B19:D19,3)</f>
        <v>0</v>
      </c>
      <c r="H9" s="33">
        <f>COUNTIF('Classifica x giornata'!B19:D19,1)</f>
        <v>0</v>
      </c>
      <c r="I9" s="33">
        <f>COUNTIF('Classifica x giornata'!B19:D19,0)</f>
        <v>0</v>
      </c>
      <c r="J9" s="8"/>
      <c r="K9" s="33" t="s">
        <v>10</v>
      </c>
      <c r="L9" s="33" t="s">
        <v>8</v>
      </c>
      <c r="M9" s="8"/>
      <c r="N9" s="54" t="e">
        <f t="shared" si="1"/>
        <v>#DIV/0!</v>
      </c>
      <c r="O9" s="54" t="e">
        <f t="shared" si="2"/>
        <v>#DIV/0!</v>
      </c>
      <c r="P9" s="8"/>
      <c r="Q9" s="59">
        <f>'Punteggi fatti'!I20</f>
        <v>0</v>
      </c>
      <c r="R9" s="68">
        <f>'Punteggi subiti'!I20</f>
        <v>0</v>
      </c>
    </row>
    <row r="10" spans="1:18" ht="12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P10" s="10"/>
      <c r="Q10" s="10"/>
      <c r="R10" s="10"/>
    </row>
    <row r="11" spans="1:18" ht="14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10"/>
      <c r="Q11" s="10"/>
      <c r="R11" s="10"/>
    </row>
    <row r="12" spans="1:18" ht="14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10"/>
      <c r="Q12" s="10"/>
      <c r="R12" s="10"/>
    </row>
    <row r="13" spans="1:18" ht="14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10"/>
      <c r="Q13" s="10"/>
      <c r="R13" s="10"/>
    </row>
    <row r="14" spans="1:18" ht="14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10"/>
      <c r="Q14" s="10"/>
      <c r="R14" s="10"/>
    </row>
    <row r="15" spans="1:18" ht="14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10"/>
      <c r="Q15" s="10"/>
      <c r="R15" s="10"/>
    </row>
    <row r="16" spans="1:18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0"/>
    </row>
  </sheetData>
  <mergeCells count="7">
    <mergeCell ref="K1:L1"/>
    <mergeCell ref="A1:A2"/>
    <mergeCell ref="B1:B2"/>
    <mergeCell ref="C1:C2"/>
    <mergeCell ref="K2:L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2005-08-24T07:11:20Z</cp:lastPrinted>
  <dcterms:created xsi:type="dcterms:W3CDTF">2004-09-11T17:42:41Z</dcterms:created>
  <dcterms:modified xsi:type="dcterms:W3CDTF">2018-05-14T07:35:47Z</dcterms:modified>
  <cp:category/>
  <cp:version/>
  <cp:contentType/>
  <cp:contentStatus/>
</cp:coreProperties>
</file>