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6675" tabRatio="942" activeTab="0"/>
  </bookViews>
  <sheets>
    <sheet name="Settimane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8-2009" sheetId="11" r:id="rId11"/>
    <sheet name="2007-2008" sheetId="12" r:id="rId12"/>
    <sheet name="2006-2007" sheetId="13" r:id="rId13"/>
    <sheet name="2005-2006" sheetId="14" r:id="rId14"/>
    <sheet name="2004-2005" sheetId="15" r:id="rId15"/>
    <sheet name="Anno x anno" sheetId="16" r:id="rId16"/>
  </sheets>
  <definedNames/>
  <calcPr fullCalcOnLoad="1"/>
</workbook>
</file>

<file path=xl/sharedStrings.xml><?xml version="1.0" encoding="utf-8"?>
<sst xmlns="http://schemas.openxmlformats.org/spreadsheetml/2006/main" count="1121" uniqueCount="68">
  <si>
    <t>Alessandro</t>
  </si>
  <si>
    <t>Andrea N.</t>
  </si>
  <si>
    <t>Fabrizio F.</t>
  </si>
  <si>
    <t>Fabrizio Ma.</t>
  </si>
  <si>
    <t>Fabrizio Mi.</t>
  </si>
  <si>
    <t>Francesco</t>
  </si>
  <si>
    <t>Franco</t>
  </si>
  <si>
    <t>Gianluca</t>
  </si>
  <si>
    <t>Gianni</t>
  </si>
  <si>
    <t>Luca</t>
  </si>
  <si>
    <t>Marco</t>
  </si>
  <si>
    <t>Massimiliano D.</t>
  </si>
  <si>
    <t>Maurizio</t>
  </si>
  <si>
    <t>Mirko</t>
  </si>
  <si>
    <t>Simone L.</t>
  </si>
  <si>
    <t>Massimiliano S.</t>
  </si>
  <si>
    <t>Simone B.</t>
  </si>
  <si>
    <t>Andrea T.</t>
  </si>
  <si>
    <t>Giacomo</t>
  </si>
  <si>
    <t>Squadra</t>
  </si>
  <si>
    <t>Giorn.</t>
  </si>
  <si>
    <t>NOME</t>
  </si>
  <si>
    <t>A</t>
  </si>
  <si>
    <t>X</t>
  </si>
  <si>
    <t>Q</t>
  </si>
  <si>
    <t>Ale &amp; Gianlu</t>
  </si>
  <si>
    <t>Fabrizio M.</t>
  </si>
  <si>
    <t>Xp</t>
  </si>
  <si>
    <t>Max &amp; Frank</t>
  </si>
  <si>
    <t>Avviso</t>
  </si>
  <si>
    <t>Multa</t>
  </si>
  <si>
    <t>Multa per punto</t>
  </si>
  <si>
    <t>/</t>
  </si>
  <si>
    <t>€</t>
  </si>
  <si>
    <t>Andrea</t>
  </si>
  <si>
    <t>Fabrizio</t>
  </si>
  <si>
    <t>Massimiliano</t>
  </si>
  <si>
    <t>Simone</t>
  </si>
  <si>
    <t>Ale &amp; Franz</t>
  </si>
  <si>
    <t>MarcoFab</t>
  </si>
  <si>
    <t>Mirko &amp; Samu</t>
  </si>
  <si>
    <t>Stag.</t>
  </si>
  <si>
    <t>Scud.</t>
  </si>
  <si>
    <t>Fabry &amp; Jack</t>
  </si>
  <si>
    <t>Riccardo</t>
  </si>
  <si>
    <t>Claudio</t>
  </si>
  <si>
    <t>Worst</t>
  </si>
  <si>
    <t>Ult.</t>
  </si>
  <si>
    <t>-</t>
  </si>
  <si>
    <t>Stagiobe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</si>
  <si>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</si>
  <si>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</si>
  <si>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</si>
  <si>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</si>
  <si>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</si>
  <si>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</si>
  <si>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</si>
  <si>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</si>
  <si>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2012/'13</t>
  </si>
  <si>
    <t>2013/'14</t>
  </si>
  <si>
    <t>2014/'15</t>
  </si>
  <si>
    <t>Cucchiai di legno</t>
  </si>
  <si>
    <t>Francesco F.</t>
  </si>
  <si>
    <t>Francesco B.</t>
  </si>
  <si>
    <t>Gianni &amp; Sacha</t>
  </si>
  <si>
    <t>Massimo</t>
  </si>
  <si>
    <t>2015/'16</t>
  </si>
  <si>
    <t>2016/'17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</si>
</sst>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10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Palatino Linotype"/>
      <family val="1"/>
    </font>
    <font>
      <b/>
      <sz val="10"/>
      <color indexed="9"/>
      <name val="Arial"/>
      <family val="0"/>
    </font>
    <font>
      <b/>
      <sz val="10"/>
      <name val="Arial"/>
      <family val="0"/>
    </font>
    <font>
      <sz val="11"/>
      <name val="Palatino Linotype"/>
      <family val="1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.28125" style="0" bestFit="1" customWidth="1"/>
    <col min="2" max="2" width="19.28125" style="0" customWidth="1"/>
    <col min="7" max="7" width="11.28125" style="0" customWidth="1"/>
  </cols>
  <sheetData>
    <row r="1" spans="1:7" ht="12.75">
      <c r="A1" s="22"/>
      <c r="B1" s="23" t="s">
        <v>19</v>
      </c>
      <c r="C1" s="23" t="s">
        <v>20</v>
      </c>
      <c r="D1" s="23" t="s">
        <v>41</v>
      </c>
      <c r="E1" s="23" t="s">
        <v>42</v>
      </c>
      <c r="F1" s="23" t="s">
        <v>46</v>
      </c>
      <c r="G1" s="20" t="s">
        <v>61</v>
      </c>
    </row>
    <row r="2" spans="1:7" ht="12.75">
      <c r="A2" s="22"/>
      <c r="B2" s="24"/>
      <c r="C2" s="24"/>
      <c r="D2" s="24"/>
      <c r="E2" s="24"/>
      <c r="F2" s="24"/>
      <c r="G2" s="21"/>
    </row>
    <row r="3" ht="14.25">
      <c r="B3" s="1"/>
    </row>
    <row r="4" spans="1:8" ht="17.25" customHeight="1">
      <c r="A4" s="3">
        <v>1</v>
      </c>
      <c r="B4" s="2" t="s">
        <v>9</v>
      </c>
      <c r="C4" s="3">
        <f>SUM('2005-2006'!BD8+'2006-2007'!BD8+'2007-2008'!AY9+'2008-2009'!BC9+'2009-2010'!BD7+'2010-2011'!AY9+'2011-2012'!BD9+'2012-2013'!BD9+'2013-2014'!BD9+'2014-2015'!BD10+'2015-2016'!BD11+'2016-2017'!BD11+'2017-2018'!BD10)</f>
        <v>47</v>
      </c>
      <c r="D4" s="3">
        <v>13</v>
      </c>
      <c r="E4" s="3">
        <v>2</v>
      </c>
      <c r="F4" s="3" t="s">
        <v>47</v>
      </c>
      <c r="G4" s="19">
        <v>3</v>
      </c>
      <c r="H4" s="3">
        <f aca="true" t="shared" si="0" ref="H4:H25">C4/D4</f>
        <v>3.6153846153846154</v>
      </c>
    </row>
    <row r="5" spans="1:8" ht="17.25" customHeight="1">
      <c r="A5" s="3">
        <v>2</v>
      </c>
      <c r="B5" s="2" t="s">
        <v>8</v>
      </c>
      <c r="C5" s="3">
        <f>SUM('2004-2005'!BE7+'2005-2006'!BD7+'2006-2007'!BD6+'2007-2008'!AY7+'2008-2009'!BC7+'2009-2010'!BD6+'2010-2011'!AY8+'2011-2012'!BD8+'2012-2013'!BD8+'2013-2014'!BD8+'2014-2015'!BD9+'2016-2017'!BD9+'2017-2018'!BD9)</f>
        <v>46</v>
      </c>
      <c r="D5" s="3">
        <v>13</v>
      </c>
      <c r="E5" s="3">
        <v>0</v>
      </c>
      <c r="F5" s="3" t="s">
        <v>47</v>
      </c>
      <c r="G5" s="19">
        <v>2</v>
      </c>
      <c r="H5" s="3">
        <f t="shared" si="0"/>
        <v>3.5384615384615383</v>
      </c>
    </row>
    <row r="6" spans="1:8" ht="17.25" customHeight="1">
      <c r="A6" s="3">
        <v>3</v>
      </c>
      <c r="B6" s="2" t="s">
        <v>25</v>
      </c>
      <c r="C6" s="3">
        <f>SUM('2009-2010'!BD2+'2010-2011'!AY2+'2011-2012'!BD2+'2013-2014'!BD2+'2014-2015'!BD2+'2015-2016'!BD2)</f>
        <v>37</v>
      </c>
      <c r="D6" s="3">
        <v>7</v>
      </c>
      <c r="E6" s="3">
        <v>1</v>
      </c>
      <c r="F6" s="3" t="s">
        <v>47</v>
      </c>
      <c r="G6" s="19">
        <v>2</v>
      </c>
      <c r="H6" s="3">
        <f t="shared" si="0"/>
        <v>5.285714285714286</v>
      </c>
    </row>
    <row r="7" spans="1:8" ht="17.25" customHeight="1">
      <c r="A7" s="3">
        <v>4</v>
      </c>
      <c r="B7" s="2" t="s">
        <v>28</v>
      </c>
      <c r="C7" s="3">
        <f>SUM('2010-2011'!AY11+'2011-2012'!BD11)</f>
        <v>28</v>
      </c>
      <c r="D7" s="3">
        <v>2</v>
      </c>
      <c r="E7" s="3">
        <v>0</v>
      </c>
      <c r="F7" s="3" t="s">
        <v>47</v>
      </c>
      <c r="G7" s="19">
        <v>1</v>
      </c>
      <c r="H7" s="3">
        <f t="shared" si="0"/>
        <v>14</v>
      </c>
    </row>
    <row r="8" spans="1:8" ht="17.25" customHeight="1">
      <c r="A8" s="3">
        <v>7</v>
      </c>
      <c r="B8" s="2" t="s">
        <v>63</v>
      </c>
      <c r="C8" s="3">
        <f>SUM('2015-2016'!BD8+'2016-2017'!BD7+'2017-2018'!BD7)</f>
        <v>26</v>
      </c>
      <c r="D8" s="3">
        <v>3</v>
      </c>
      <c r="E8" s="3">
        <v>0</v>
      </c>
      <c r="F8" s="3" t="s">
        <v>47</v>
      </c>
      <c r="G8" s="19"/>
      <c r="H8" s="3">
        <f t="shared" si="0"/>
        <v>8.666666666666666</v>
      </c>
    </row>
    <row r="9" spans="1:8" ht="17.25" customHeight="1">
      <c r="A9" s="3">
        <v>5</v>
      </c>
      <c r="B9" s="2" t="s">
        <v>3</v>
      </c>
      <c r="C9" s="3">
        <f>SUM('2006-2007'!BD5+'2007-2008'!AY5+'2008-2009'!BC5)</f>
        <v>24</v>
      </c>
      <c r="D9" s="3">
        <v>3</v>
      </c>
      <c r="E9" s="3">
        <v>0</v>
      </c>
      <c r="F9" s="3" t="s">
        <v>47</v>
      </c>
      <c r="G9" s="19">
        <v>1</v>
      </c>
      <c r="H9" s="3">
        <f t="shared" si="0"/>
        <v>8</v>
      </c>
    </row>
    <row r="10" spans="1:8" ht="17.25" customHeight="1">
      <c r="A10" s="3">
        <v>6</v>
      </c>
      <c r="B10" s="2" t="s">
        <v>62</v>
      </c>
      <c r="C10" s="3">
        <f>SUM('2004-2005'!BE5+'2005-2006'!BD5+'2007-2008'!AY6+'2008-2009'!BC6+'2010-2011'!AY7+'2011-2012'!BD6+'2012-2013'!BD7+'2013-2014'!BD7+'2014-2015'!BD8+'2015-2016'!BD9+'2016-2017'!BD8+'2017-2018'!BD8)</f>
        <v>21</v>
      </c>
      <c r="D10" s="3">
        <v>12</v>
      </c>
      <c r="E10" s="3">
        <v>0</v>
      </c>
      <c r="F10" s="3" t="s">
        <v>47</v>
      </c>
      <c r="G10" s="19">
        <v>1</v>
      </c>
      <c r="H10" s="3">
        <f t="shared" si="0"/>
        <v>1.75</v>
      </c>
    </row>
    <row r="11" spans="1:8" ht="17.25" customHeight="1">
      <c r="A11" s="3">
        <v>8</v>
      </c>
      <c r="B11" s="2" t="s">
        <v>1</v>
      </c>
      <c r="C11" s="3">
        <f>SUM('2004-2005'!BE3+'2005-2006'!BD3+'2006-2007'!BD3+'2007-2008'!AY3+'2008-2009'!BC3+'2009-2010'!BD3+'2010-2011'!AY3+'2011-2012'!BD3+'2012-2013'!BD3+'2013-2014'!BD3+'2014-2015'!BD3+'2015-2016'!BD3+'2016-2017'!BD2+'2017-2018'!BD2)</f>
        <v>21</v>
      </c>
      <c r="D11" s="3">
        <v>14</v>
      </c>
      <c r="E11" s="3">
        <v>3</v>
      </c>
      <c r="F11" s="3" t="s">
        <v>47</v>
      </c>
      <c r="G11" s="19"/>
      <c r="H11" s="3">
        <f t="shared" si="0"/>
        <v>1.5</v>
      </c>
    </row>
    <row r="12" spans="1:8" ht="17.25" customHeight="1">
      <c r="A12" s="3">
        <v>9</v>
      </c>
      <c r="B12" s="2" t="s">
        <v>14</v>
      </c>
      <c r="C12" s="3">
        <f>SUM('2005-2006'!BD11+'2006-2007'!BD11+'2007-2008'!AY13+'2008-2009'!BC15+'2009-2010'!BD11)</f>
        <v>18</v>
      </c>
      <c r="D12" s="3">
        <v>5</v>
      </c>
      <c r="E12" s="3">
        <v>0</v>
      </c>
      <c r="F12" s="3" t="s">
        <v>47</v>
      </c>
      <c r="G12" s="19">
        <v>1</v>
      </c>
      <c r="H12" s="3">
        <f t="shared" si="0"/>
        <v>3.6</v>
      </c>
    </row>
    <row r="13" spans="1:8" ht="17.25" customHeight="1">
      <c r="A13" s="3">
        <v>10</v>
      </c>
      <c r="B13" s="2" t="s">
        <v>12</v>
      </c>
      <c r="C13" s="3">
        <f>SUM('2004-2005'!BE8+'2005-2006'!BD10+'2006-2007'!BD9+'2007-2008'!AY11+'2008-2009'!BC12+'2010-2011'!AY12+'2011-2012'!BD10+'2012-2013'!BD10+'2013-2014'!BD10+'2014-2015'!BD11)</f>
        <v>17</v>
      </c>
      <c r="D13" s="3">
        <v>10</v>
      </c>
      <c r="E13" s="3">
        <v>1</v>
      </c>
      <c r="F13" s="3" t="s">
        <v>47</v>
      </c>
      <c r="G13" s="19">
        <v>1</v>
      </c>
      <c r="H13" s="3">
        <f t="shared" si="0"/>
        <v>1.7</v>
      </c>
    </row>
    <row r="14" spans="1:8" ht="17.25" customHeight="1">
      <c r="A14" s="3">
        <v>11</v>
      </c>
      <c r="B14" s="2" t="s">
        <v>15</v>
      </c>
      <c r="C14" s="3">
        <f>SUM('2008-2009'!BC11+'2009-2010'!BD9+'2012-2013'!BD11)</f>
        <v>16</v>
      </c>
      <c r="D14" s="3">
        <v>3</v>
      </c>
      <c r="E14" s="3">
        <v>0</v>
      </c>
      <c r="F14" s="3" t="s">
        <v>47</v>
      </c>
      <c r="G14" s="19"/>
      <c r="H14" s="3">
        <f t="shared" si="0"/>
        <v>5.333333333333333</v>
      </c>
    </row>
    <row r="15" spans="1:8" ht="17.25" customHeight="1">
      <c r="A15" s="3">
        <v>13</v>
      </c>
      <c r="B15" s="2" t="s">
        <v>6</v>
      </c>
      <c r="C15" s="3">
        <f>SUM('2004-2005'!BE6+'2005-2006'!BD6)</f>
        <v>13</v>
      </c>
      <c r="D15" s="3">
        <v>2</v>
      </c>
      <c r="E15" s="3">
        <v>0</v>
      </c>
      <c r="F15" s="3" t="s">
        <v>47</v>
      </c>
      <c r="G15" s="19">
        <v>1</v>
      </c>
      <c r="H15" s="3">
        <f t="shared" si="0"/>
        <v>6.5</v>
      </c>
    </row>
    <row r="16" spans="1:8" ht="17.25" customHeight="1">
      <c r="A16" s="3">
        <v>12</v>
      </c>
      <c r="B16" s="2" t="s">
        <v>38</v>
      </c>
      <c r="C16" s="3">
        <f>SUM('2006-2007'!BD2)</f>
        <v>10</v>
      </c>
      <c r="D16" s="3">
        <v>1</v>
      </c>
      <c r="E16" s="3">
        <v>0</v>
      </c>
      <c r="F16" s="3" t="s">
        <v>47</v>
      </c>
      <c r="G16" s="19"/>
      <c r="H16" s="3">
        <f t="shared" si="0"/>
        <v>10</v>
      </c>
    </row>
    <row r="17" spans="1:8" ht="17.25" customHeight="1">
      <c r="A17" s="3">
        <v>14</v>
      </c>
      <c r="B17" s="2" t="s">
        <v>65</v>
      </c>
      <c r="C17" s="3">
        <f>SUM('2016-2017'!BD11+'2017-2018'!BD11)</f>
        <v>9</v>
      </c>
      <c r="D17" s="3">
        <v>2</v>
      </c>
      <c r="E17" s="3">
        <v>0</v>
      </c>
      <c r="F17" s="3" t="s">
        <v>47</v>
      </c>
      <c r="G17" s="19"/>
      <c r="H17" s="3">
        <f t="shared" si="0"/>
        <v>4.5</v>
      </c>
    </row>
    <row r="18" spans="1:8" ht="17.25" customHeight="1">
      <c r="A18" s="3">
        <v>15</v>
      </c>
      <c r="B18" s="2" t="s">
        <v>2</v>
      </c>
      <c r="C18" s="3">
        <f>SUM('2004-2005'!BE4+'2005-2006'!BD4+'2006-2007'!BD4+'2007-2008'!AY4+'2008-2009'!BC4+'2009-2010'!BD4+'2010-2011'!AY5+'2011-2012'!BD5+'2012-2013'!BD5+'2013-2014'!BD5+'2014-2015'!BD6+'2015-2016'!BD6+'2016-2017'!BD5+'2017-2018'!BD5)</f>
        <v>7</v>
      </c>
      <c r="D18" s="3">
        <v>14</v>
      </c>
      <c r="E18" s="3">
        <v>4</v>
      </c>
      <c r="F18" s="3" t="s">
        <v>47</v>
      </c>
      <c r="G18" s="19"/>
      <c r="H18" s="3">
        <f t="shared" si="0"/>
        <v>0.5</v>
      </c>
    </row>
    <row r="19" spans="1:8" ht="17.25" customHeight="1">
      <c r="A19" s="3">
        <v>16</v>
      </c>
      <c r="B19" s="2" t="s">
        <v>45</v>
      </c>
      <c r="C19" s="3">
        <f>SUM('2014-2015'!BD5+'2015-2016'!BD5+'2016-2017'!BD4+'2017-2018'!BD4)</f>
        <v>6</v>
      </c>
      <c r="D19" s="3">
        <v>4</v>
      </c>
      <c r="E19" s="3">
        <v>0</v>
      </c>
      <c r="F19" s="3" t="s">
        <v>47</v>
      </c>
      <c r="G19" s="19"/>
      <c r="H19" s="3">
        <f t="shared" si="0"/>
        <v>1.5</v>
      </c>
    </row>
    <row r="20" spans="1:8" ht="17.25" customHeight="1">
      <c r="A20" s="3">
        <v>17</v>
      </c>
      <c r="B20" s="2" t="s">
        <v>0</v>
      </c>
      <c r="C20" s="3">
        <f>SUM('2004-2005'!BE2+'2005-2006'!BD2+'2007-2008'!AY2+'2008-2009'!BC2)</f>
        <v>6</v>
      </c>
      <c r="D20" s="3">
        <v>4</v>
      </c>
      <c r="E20" s="3">
        <v>0</v>
      </c>
      <c r="F20" s="3" t="s">
        <v>47</v>
      </c>
      <c r="G20" s="19"/>
      <c r="H20" s="3">
        <f t="shared" si="0"/>
        <v>1.5</v>
      </c>
    </row>
    <row r="21" spans="1:8" ht="17.25" customHeight="1">
      <c r="A21" s="3">
        <v>18</v>
      </c>
      <c r="B21" s="2" t="s">
        <v>4</v>
      </c>
      <c r="C21" s="3">
        <f>SUM('2009-2010'!BD5+'2010-2011'!AY6+'2016-2017'!BD6+'2017-2018'!BD6)</f>
        <v>5</v>
      </c>
      <c r="D21" s="3">
        <v>4</v>
      </c>
      <c r="E21" s="3">
        <v>0</v>
      </c>
      <c r="F21" s="3" t="s">
        <v>47</v>
      </c>
      <c r="G21" s="19"/>
      <c r="H21" s="3">
        <f t="shared" si="0"/>
        <v>1.25</v>
      </c>
    </row>
    <row r="22" spans="1:8" ht="17.25" customHeight="1">
      <c r="A22" s="3">
        <v>19</v>
      </c>
      <c r="B22" s="2" t="s">
        <v>17</v>
      </c>
      <c r="C22" s="3">
        <f>SUM('2010-2011'!AY4+'2011-2012'!BD4+'2012-2013'!BD4+'2013-2014'!BD4+'2014-2015'!BD4+'2015-2016'!BD4+'2016-2017'!BD3+'2017-2018'!BD3)</f>
        <v>5</v>
      </c>
      <c r="D22" s="3">
        <v>8</v>
      </c>
      <c r="E22" s="3">
        <v>0</v>
      </c>
      <c r="F22" s="3" t="s">
        <v>47</v>
      </c>
      <c r="G22" s="19"/>
      <c r="H22" s="3">
        <f t="shared" si="0"/>
        <v>0.625</v>
      </c>
    </row>
    <row r="23" spans="1:8" ht="17.25" customHeight="1">
      <c r="A23" s="3">
        <v>21</v>
      </c>
      <c r="B23" s="2" t="s">
        <v>44</v>
      </c>
      <c r="C23" s="3">
        <f>SUM('2013-2014'!BD11)</f>
        <v>2</v>
      </c>
      <c r="D23" s="3">
        <v>1</v>
      </c>
      <c r="E23" s="3">
        <v>0</v>
      </c>
      <c r="F23" s="3" t="s">
        <v>47</v>
      </c>
      <c r="G23" s="19"/>
      <c r="H23" s="3">
        <f t="shared" si="0"/>
        <v>2</v>
      </c>
    </row>
    <row r="24" spans="1:8" ht="17.25" customHeight="1">
      <c r="A24" s="3">
        <v>20</v>
      </c>
      <c r="B24" s="2" t="s">
        <v>43</v>
      </c>
      <c r="C24" s="3">
        <f>SUM('2012-2013'!BD6+'2013-2014'!BD6+'2014-2015'!BD7+'2015-2016'!BD7)</f>
        <v>2</v>
      </c>
      <c r="D24" s="3">
        <v>4</v>
      </c>
      <c r="E24" s="3">
        <v>1</v>
      </c>
      <c r="F24" s="3" t="s">
        <v>47</v>
      </c>
      <c r="G24" s="19"/>
      <c r="H24" s="3">
        <f t="shared" si="0"/>
        <v>0.5</v>
      </c>
    </row>
    <row r="25" spans="1:8" ht="17.25" customHeight="1">
      <c r="A25" s="3">
        <v>22</v>
      </c>
      <c r="B25" s="2" t="s">
        <v>13</v>
      </c>
      <c r="C25" s="3">
        <f>SUM('2006-2007'!BD10+'2007-2008'!AY12+'2008-2009'!BC13)</f>
        <v>1</v>
      </c>
      <c r="D25" s="3">
        <v>3</v>
      </c>
      <c r="E25" s="3">
        <v>0</v>
      </c>
      <c r="F25" s="3" t="s">
        <v>47</v>
      </c>
      <c r="G25" s="19"/>
      <c r="H25" s="3">
        <f t="shared" si="0"/>
        <v>0.3333333333333333</v>
      </c>
    </row>
    <row r="26" spans="1:8" ht="17.25" customHeight="1">
      <c r="A26" s="3">
        <v>23</v>
      </c>
      <c r="B26" s="2" t="s">
        <v>18</v>
      </c>
      <c r="C26" s="3">
        <f>SUM('2011-2012'!BD7)</f>
        <v>0</v>
      </c>
      <c r="D26" s="3">
        <v>1</v>
      </c>
      <c r="E26" s="3">
        <v>0</v>
      </c>
      <c r="F26" s="3">
        <v>5</v>
      </c>
      <c r="G26" s="19"/>
      <c r="H26" s="3"/>
    </row>
    <row r="27" spans="1:8" ht="17.25" customHeight="1">
      <c r="A27" s="3">
        <v>24</v>
      </c>
      <c r="B27" s="2" t="s">
        <v>11</v>
      </c>
      <c r="C27" s="3">
        <f>SUM('2005-2006'!BD9)</f>
        <v>0</v>
      </c>
      <c r="D27" s="3">
        <v>1</v>
      </c>
      <c r="E27" s="3">
        <v>0</v>
      </c>
      <c r="F27" s="3">
        <v>8</v>
      </c>
      <c r="G27" s="19"/>
      <c r="H27" s="3"/>
    </row>
    <row r="28" spans="1:8" ht="17.25" customHeight="1">
      <c r="A28" s="3">
        <v>25</v>
      </c>
      <c r="B28" s="2" t="s">
        <v>40</v>
      </c>
      <c r="C28" s="3">
        <f>SUM('2009-2010'!BD10)</f>
        <v>0</v>
      </c>
      <c r="D28" s="3">
        <v>1</v>
      </c>
      <c r="E28" s="3">
        <v>0</v>
      </c>
      <c r="F28" s="3">
        <v>9</v>
      </c>
      <c r="G28" s="19"/>
      <c r="H28" s="3"/>
    </row>
    <row r="29" spans="1:8" ht="17.25" customHeight="1">
      <c r="A29" s="3">
        <v>26</v>
      </c>
      <c r="B29" s="2" t="s">
        <v>16</v>
      </c>
      <c r="C29" s="3">
        <f>SUM('2008-2009'!BC14)</f>
        <v>0</v>
      </c>
      <c r="D29" s="3">
        <v>1</v>
      </c>
      <c r="E29" s="3">
        <v>0</v>
      </c>
      <c r="F29" s="3">
        <v>13</v>
      </c>
      <c r="G29" s="19"/>
      <c r="H29" s="3"/>
    </row>
    <row r="30" spans="1:8" ht="17.25" customHeight="1">
      <c r="A30" s="3">
        <v>27</v>
      </c>
      <c r="B30" s="2" t="s">
        <v>64</v>
      </c>
      <c r="C30" s="3">
        <f>SUM('2015-2016'!BD10)</f>
        <v>0</v>
      </c>
      <c r="D30" s="3">
        <v>1</v>
      </c>
      <c r="E30" s="3">
        <v>0</v>
      </c>
      <c r="F30" s="3" t="s">
        <v>48</v>
      </c>
      <c r="G30" s="19"/>
      <c r="H30" s="3"/>
    </row>
    <row r="31" spans="1:8" ht="17.25" customHeight="1">
      <c r="A31" s="3">
        <v>28</v>
      </c>
      <c r="B31" s="2" t="s">
        <v>10</v>
      </c>
      <c r="C31" s="3">
        <f>SUM('2009-2010'!BD8+'2010-2011'!AY10)</f>
        <v>0</v>
      </c>
      <c r="D31" s="3">
        <v>2</v>
      </c>
      <c r="E31" s="3">
        <v>1</v>
      </c>
      <c r="F31" s="3">
        <v>9</v>
      </c>
      <c r="G31" s="19"/>
      <c r="H31" s="3"/>
    </row>
    <row r="32" spans="1:8" ht="17.25" customHeight="1">
      <c r="A32" s="3">
        <v>29</v>
      </c>
      <c r="B32" s="2" t="s">
        <v>39</v>
      </c>
      <c r="C32" s="3">
        <f>SUM('2007-2008'!AY10+'2008-2009'!BC10)</f>
        <v>0</v>
      </c>
      <c r="D32" s="3">
        <v>2</v>
      </c>
      <c r="E32" s="3">
        <v>0</v>
      </c>
      <c r="F32" s="3">
        <v>11</v>
      </c>
      <c r="G32" s="19"/>
      <c r="H32" s="3"/>
    </row>
    <row r="33" spans="1:8" ht="17.25" customHeight="1">
      <c r="A33" s="3">
        <v>30</v>
      </c>
      <c r="B33" s="2" t="s">
        <v>7</v>
      </c>
      <c r="C33" s="3">
        <f>SUM('2006-2007'!BD7+'2007-2008'!AY8+'2008-2009'!BC8)</f>
        <v>0</v>
      </c>
      <c r="D33" s="3">
        <v>3</v>
      </c>
      <c r="E33" s="3">
        <v>0</v>
      </c>
      <c r="F33" s="3">
        <v>13</v>
      </c>
      <c r="G33" s="19"/>
      <c r="H33" s="3"/>
    </row>
  </sheetData>
  <mergeCells count="7">
    <mergeCell ref="G1:G2"/>
    <mergeCell ref="A1:A2"/>
    <mergeCell ref="F1:F2"/>
    <mergeCell ref="B1:B2"/>
    <mergeCell ref="C1:C2"/>
    <mergeCell ref="D1:D2"/>
    <mergeCell ref="E1:E2"/>
  </mergeCells>
  <conditionalFormatting sqref="C4:C3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3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 t="s">
        <v>23</v>
      </c>
      <c r="AF3" s="9" t="s">
        <v>23</v>
      </c>
      <c r="AG3" s="9" t="s">
        <v>23</v>
      </c>
      <c r="AH3" s="9" t="s">
        <v>23</v>
      </c>
      <c r="AI3" s="9" t="s">
        <v>23</v>
      </c>
      <c r="AJ3" s="9"/>
      <c r="AK3" s="9" t="s">
        <v>23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6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4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23</v>
      </c>
      <c r="AC5" s="9" t="s">
        <v>23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2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 t="s">
        <v>23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1</v>
      </c>
      <c r="BE6" s="11"/>
    </row>
    <row r="7" spans="1:57" ht="18" customHeight="1">
      <c r="A7" s="7" t="s">
        <v>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 t="s">
        <v>23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</v>
      </c>
      <c r="BE7" s="11"/>
    </row>
    <row r="8" spans="1:57" ht="18" customHeight="1">
      <c r="A8" s="7" t="s">
        <v>10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40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 t="s">
        <v>23</v>
      </c>
      <c r="AY11" s="9" t="s">
        <v>23</v>
      </c>
      <c r="AZ11" s="9" t="s">
        <v>23</v>
      </c>
      <c r="BA11" s="9" t="s">
        <v>23</v>
      </c>
      <c r="BB11" s="9" t="s">
        <v>23</v>
      </c>
      <c r="BC11" s="9"/>
      <c r="BD11" s="10">
        <f t="shared" si="0"/>
        <v>17</v>
      </c>
      <c r="BE11" s="11"/>
    </row>
    <row r="12" spans="1:57" ht="18" customHeight="1">
      <c r="A12" s="7"/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7" ht="18" customHeight="1">
      <c r="A13" s="7"/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>
        <f t="shared" si="0"/>
        <v>0</v>
      </c>
      <c r="BE13" s="11"/>
    </row>
    <row r="14" spans="1:55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6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/>
    </row>
    <row r="92" ht="17.25">
      <c r="A92" s="7"/>
    </row>
  </sheetData>
  <conditionalFormatting sqref="BD2:BD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4.57421875" style="4" customWidth="1"/>
    <col min="56" max="56" width="9.140625" style="12" customWidth="1"/>
  </cols>
  <sheetData>
    <row r="1" spans="1:56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/>
      <c r="BC1" s="4" t="s">
        <v>23</v>
      </c>
      <c r="BD1" s="5" t="s">
        <v>24</v>
      </c>
    </row>
    <row r="2" spans="1:56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>
        <f aca="true" t="shared" si="0" ref="BC2:BC13">COUNTIF(AB2:BB2,"X")+COUNTIF(AB2:BB2,"Q")+COUNTIF(AB2:BB2,"XCG")+COUNTIF(AB2:BB2,"XCE")</f>
        <v>0</v>
      </c>
      <c r="BD2" s="11"/>
    </row>
    <row r="3" spans="1:56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>
        <f t="shared" si="0"/>
        <v>0</v>
      </c>
      <c r="BD3" s="11"/>
    </row>
    <row r="4" spans="1:56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>
        <f t="shared" si="0"/>
        <v>0</v>
      </c>
      <c r="BD4" s="11"/>
    </row>
    <row r="5" spans="1:56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23</v>
      </c>
      <c r="AE5" s="9" t="s">
        <v>23</v>
      </c>
      <c r="AF5" s="9" t="s">
        <v>23</v>
      </c>
      <c r="AG5" s="9" t="s">
        <v>23</v>
      </c>
      <c r="AH5" s="9" t="s">
        <v>23</v>
      </c>
      <c r="AI5" s="9" t="s">
        <v>23</v>
      </c>
      <c r="AJ5" s="9" t="s">
        <v>23</v>
      </c>
      <c r="AK5" s="9" t="s">
        <v>23</v>
      </c>
      <c r="AL5" s="9" t="s">
        <v>23</v>
      </c>
      <c r="AM5" s="9" t="s">
        <v>23</v>
      </c>
      <c r="AN5" s="9" t="s">
        <v>23</v>
      </c>
      <c r="AO5" s="9" t="s">
        <v>23</v>
      </c>
      <c r="AP5" s="9" t="s">
        <v>23</v>
      </c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 t="s">
        <v>23</v>
      </c>
      <c r="AY5" s="9" t="s">
        <v>23</v>
      </c>
      <c r="AZ5" s="9" t="s">
        <v>23</v>
      </c>
      <c r="BA5" s="9" t="s">
        <v>23</v>
      </c>
      <c r="BB5" s="9"/>
      <c r="BC5" s="10">
        <f t="shared" si="0"/>
        <v>24</v>
      </c>
      <c r="BD5" s="11"/>
    </row>
    <row r="6" spans="1:56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>
        <f t="shared" si="0"/>
        <v>0</v>
      </c>
      <c r="BD6" s="11"/>
    </row>
    <row r="7" spans="1:56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 t="s">
        <v>23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>
        <f t="shared" si="0"/>
        <v>2</v>
      </c>
      <c r="BD7" s="11"/>
    </row>
    <row r="8" spans="1:56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>
        <f t="shared" si="0"/>
        <v>0</v>
      </c>
      <c r="BD8" s="11"/>
    </row>
    <row r="9" spans="1:56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0">
        <f t="shared" si="0"/>
        <v>0</v>
      </c>
      <c r="BD9" s="11"/>
    </row>
    <row r="10" spans="1:56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>
        <f t="shared" si="0"/>
        <v>0</v>
      </c>
      <c r="BD10" s="11"/>
    </row>
    <row r="11" spans="1:56" ht="18" customHeight="1">
      <c r="A11" s="7" t="s">
        <v>36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>
        <f t="shared" si="0"/>
        <v>0</v>
      </c>
      <c r="BD11" s="11"/>
    </row>
    <row r="12" spans="1:56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>
        <f t="shared" si="0"/>
        <v>0</v>
      </c>
      <c r="BD12" s="11"/>
    </row>
    <row r="13" spans="1:56" ht="18" customHeight="1">
      <c r="A13" s="7" t="s">
        <v>13</v>
      </c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>
        <f t="shared" si="0"/>
        <v>0</v>
      </c>
      <c r="BD13" s="11"/>
    </row>
    <row r="14" spans="1:54" ht="18" customHeight="1">
      <c r="A14" s="7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" customHeight="1">
      <c r="A15" s="7" t="s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5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/>
    </row>
    <row r="92" ht="17.25">
      <c r="A92" s="7"/>
    </row>
  </sheetData>
  <conditionalFormatting sqref="BC2:BC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 t="s">
        <v>23</v>
      </c>
      <c r="AH6" s="9" t="s">
        <v>23</v>
      </c>
      <c r="AI6" s="9" t="s">
        <v>23</v>
      </c>
      <c r="AJ6" s="9" t="s">
        <v>23</v>
      </c>
      <c r="AK6" s="9" t="s">
        <v>23</v>
      </c>
      <c r="AL6" s="9" t="s">
        <v>23</v>
      </c>
      <c r="AM6" s="9" t="s">
        <v>23</v>
      </c>
      <c r="AN6" s="9" t="s">
        <v>23</v>
      </c>
      <c r="AO6" s="9" t="s">
        <v>23</v>
      </c>
      <c r="AP6" s="9" t="s">
        <v>23</v>
      </c>
      <c r="AQ6" s="9" t="s">
        <v>23</v>
      </c>
      <c r="AR6" s="9" t="s">
        <v>23</v>
      </c>
      <c r="AS6" s="9" t="s">
        <v>23</v>
      </c>
      <c r="AT6" s="9" t="s">
        <v>23</v>
      </c>
      <c r="AU6" s="9" t="s">
        <v>23</v>
      </c>
      <c r="AV6" s="9" t="s">
        <v>23</v>
      </c>
      <c r="AW6" s="9" t="s">
        <v>23</v>
      </c>
      <c r="AX6" s="9"/>
      <c r="AY6" s="10">
        <f t="shared" si="0"/>
        <v>17</v>
      </c>
      <c r="AZ6" s="11"/>
    </row>
    <row r="7" spans="1:52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0</v>
      </c>
      <c r="AZ7" s="11"/>
    </row>
    <row r="8" spans="1:52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 t="s">
        <v>23</v>
      </c>
      <c r="AE9" s="9" t="s">
        <v>23</v>
      </c>
      <c r="AF9" s="9" t="s">
        <v>23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4</v>
      </c>
      <c r="AZ9" s="11"/>
    </row>
    <row r="10" spans="1:52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>
        <f t="shared" si="0"/>
        <v>0</v>
      </c>
      <c r="AZ11" s="11"/>
    </row>
    <row r="12" spans="1:52" ht="18" customHeight="1">
      <c r="A12" s="7" t="s">
        <v>13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 t="s">
        <v>37</v>
      </c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23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1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1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</row>
    <row r="92" ht="17.25">
      <c r="A92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38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23</v>
      </c>
      <c r="AN2" s="9" t="s">
        <v>23</v>
      </c>
      <c r="AO2" s="9" t="s">
        <v>23</v>
      </c>
      <c r="AP2" s="9" t="s">
        <v>23</v>
      </c>
      <c r="AQ2" s="9" t="s">
        <v>23</v>
      </c>
      <c r="AR2" s="9" t="s">
        <v>23</v>
      </c>
      <c r="AS2" s="9" t="s">
        <v>23</v>
      </c>
      <c r="AT2" s="9"/>
      <c r="AU2" s="9" t="s">
        <v>23</v>
      </c>
      <c r="AV2" s="9" t="s">
        <v>23</v>
      </c>
      <c r="AW2" s="9" t="s">
        <v>23</v>
      </c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10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>COUNTIF(AB5:BC5,"X")+COUNTIF(AB5:BC5,"Q")+COUNTIF(AB5:BC5,"XCG")+COUNTIF(AB5:BC5,"XCE")</f>
        <v>0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7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12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 t="s">
        <v>23</v>
      </c>
      <c r="AE9" s="9" t="s">
        <v>23</v>
      </c>
      <c r="AF9" s="9" t="s">
        <v>23</v>
      </c>
      <c r="AG9" s="9" t="s">
        <v>23</v>
      </c>
      <c r="AH9" s="9" t="s">
        <v>23</v>
      </c>
      <c r="AI9" s="9" t="s">
        <v>23</v>
      </c>
      <c r="AJ9" s="9" t="s">
        <v>23</v>
      </c>
      <c r="AK9" s="9" t="s">
        <v>23</v>
      </c>
      <c r="AL9" s="9" t="s">
        <v>23</v>
      </c>
      <c r="AM9" s="9"/>
      <c r="AN9" s="9"/>
      <c r="AO9" s="9"/>
      <c r="AP9" s="9"/>
      <c r="AQ9" s="9"/>
      <c r="AR9" s="9"/>
      <c r="AS9" s="9"/>
      <c r="AT9" s="9" t="s">
        <v>23</v>
      </c>
      <c r="AU9" s="9"/>
      <c r="AV9" s="9"/>
      <c r="AW9" s="9"/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16</v>
      </c>
      <c r="BE9" s="11"/>
    </row>
    <row r="10" spans="1:57" ht="18" customHeight="1">
      <c r="A10" s="7" t="s">
        <v>13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">
        <v>23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2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1</v>
      </c>
      <c r="BE3" s="11"/>
    </row>
    <row r="4" spans="1:57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1</v>
      </c>
      <c r="BE4" s="11"/>
    </row>
    <row r="5" spans="1:57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23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23</v>
      </c>
      <c r="AF6" s="9"/>
      <c r="AG6" s="9"/>
      <c r="AH6" s="9"/>
      <c r="AI6" s="9"/>
      <c r="AJ6" s="9"/>
      <c r="AK6" s="9" t="s">
        <v>23</v>
      </c>
      <c r="AL6" s="9" t="s">
        <v>23</v>
      </c>
      <c r="AM6" s="9" t="s">
        <v>23</v>
      </c>
      <c r="AN6" s="9" t="s">
        <v>23</v>
      </c>
      <c r="AO6" s="9" t="s">
        <v>23</v>
      </c>
      <c r="AP6" s="9"/>
      <c r="AQ6" s="9" t="s">
        <v>23</v>
      </c>
      <c r="AR6" s="9" t="s">
        <v>23</v>
      </c>
      <c r="AS6" s="9"/>
      <c r="AT6" s="9"/>
      <c r="AU6" s="9"/>
      <c r="AV6" s="9"/>
      <c r="AW6" s="9" t="s">
        <v>23</v>
      </c>
      <c r="AX6" s="9"/>
      <c r="AY6" s="9" t="s">
        <v>23</v>
      </c>
      <c r="AZ6" s="9" t="s">
        <v>23</v>
      </c>
      <c r="BA6" s="9" t="s">
        <v>23</v>
      </c>
      <c r="BB6" s="9" t="s">
        <v>23</v>
      </c>
      <c r="BC6" s="9"/>
      <c r="BD6" s="10">
        <f t="shared" si="0"/>
        <v>13</v>
      </c>
      <c r="BE6" s="11"/>
    </row>
    <row r="7" spans="1:57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/>
      <c r="AL7" s="9"/>
      <c r="AM7" s="9"/>
      <c r="AN7" s="9"/>
      <c r="AO7" s="9"/>
      <c r="AP7" s="9" t="s">
        <v>23</v>
      </c>
      <c r="AQ7" s="9"/>
      <c r="AR7" s="9"/>
      <c r="AS7" s="9" t="s">
        <v>23</v>
      </c>
      <c r="AT7" s="9" t="s">
        <v>23</v>
      </c>
      <c r="AU7" s="9" t="s">
        <v>23</v>
      </c>
      <c r="AV7" s="9" t="s">
        <v>23</v>
      </c>
      <c r="AW7" s="9"/>
      <c r="AX7" s="9" t="s">
        <v>23</v>
      </c>
      <c r="AY7" s="9"/>
      <c r="AZ7" s="9"/>
      <c r="BA7" s="9"/>
      <c r="BB7" s="9"/>
      <c r="BC7" s="9"/>
      <c r="BD7" s="10">
        <f t="shared" si="0"/>
        <v>8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12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 t="s">
        <v>23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6" width="4.7109375" style="0" customWidth="1"/>
    <col min="57" max="57" width="4.57421875" style="4" customWidth="1"/>
    <col min="58" max="58" width="9.140625" style="12" customWidth="1"/>
  </cols>
  <sheetData>
    <row r="1" spans="1:58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>
        <v>28</v>
      </c>
      <c r="BD1" s="4"/>
      <c r="BE1" s="4" t="s">
        <v>23</v>
      </c>
      <c r="BF1" s="5" t="s">
        <v>24</v>
      </c>
    </row>
    <row r="2" spans="1:58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 t="s">
        <v>23</v>
      </c>
      <c r="AF2" s="9" t="s">
        <v>23</v>
      </c>
      <c r="AG2" s="9" t="s">
        <v>23</v>
      </c>
      <c r="AH2" s="9" t="s">
        <v>23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0">
        <f aca="true" t="shared" si="0" ref="BE2:BE12">COUNTIF(AB2:BD2,"X")+COUNTIF(AB2:BD2,"Q")+COUNTIF(AB2:BD2,"XCG")+COUNTIF(AB2:BD2,"XCE")</f>
        <v>4</v>
      </c>
      <c r="BF2" s="11"/>
    </row>
    <row r="3" spans="1:58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>
        <f t="shared" si="0"/>
        <v>0</v>
      </c>
      <c r="BF3" s="11"/>
    </row>
    <row r="4" spans="1:58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 t="s">
        <v>23</v>
      </c>
      <c r="AD4" s="9" t="s">
        <v>23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>
        <f t="shared" si="0"/>
        <v>3</v>
      </c>
      <c r="BF4" s="11"/>
    </row>
    <row r="5" spans="1:58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>
        <f t="shared" si="0"/>
        <v>0</v>
      </c>
      <c r="BF5" s="11"/>
    </row>
    <row r="6" spans="1:58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>
        <f t="shared" si="0"/>
        <v>0</v>
      </c>
      <c r="BF6" s="11"/>
    </row>
    <row r="7" spans="1:58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 t="s">
        <v>23</v>
      </c>
      <c r="AL7" s="9" t="s">
        <v>23</v>
      </c>
      <c r="AM7" s="9" t="s">
        <v>23</v>
      </c>
      <c r="AN7" s="9" t="s">
        <v>23</v>
      </c>
      <c r="AO7" s="9" t="s">
        <v>23</v>
      </c>
      <c r="AP7" s="9" t="s">
        <v>23</v>
      </c>
      <c r="AQ7" s="9" t="s">
        <v>23</v>
      </c>
      <c r="AR7" s="9" t="s">
        <v>23</v>
      </c>
      <c r="AS7" s="9" t="s">
        <v>23</v>
      </c>
      <c r="AT7" s="9" t="s">
        <v>23</v>
      </c>
      <c r="AU7" s="9" t="s">
        <v>23</v>
      </c>
      <c r="AV7" s="9" t="s">
        <v>23</v>
      </c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 t="s">
        <v>23</v>
      </c>
      <c r="BD7" s="9"/>
      <c r="BE7" s="10">
        <f t="shared" si="0"/>
        <v>21</v>
      </c>
      <c r="BF7" s="11"/>
    </row>
    <row r="8" spans="1:58" ht="18" customHeight="1">
      <c r="A8" s="7" t="s">
        <v>12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>
        <f t="shared" si="0"/>
        <v>0</v>
      </c>
      <c r="BF8" s="11"/>
    </row>
    <row r="9" spans="1:58" ht="18" customHeight="1">
      <c r="A9" s="7"/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>
        <f t="shared" si="0"/>
        <v>0</v>
      </c>
      <c r="BF9" s="11"/>
    </row>
    <row r="10" spans="1:58" ht="18" customHeight="1">
      <c r="A10" s="7"/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>
        <f t="shared" si="0"/>
        <v>0</v>
      </c>
      <c r="BF10" s="11"/>
    </row>
    <row r="11" spans="1:58" ht="18" customHeight="1">
      <c r="A11" s="7"/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>
        <f t="shared" si="0"/>
        <v>0</v>
      </c>
      <c r="BF11" s="11"/>
    </row>
    <row r="12" spans="1:58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>
        <f t="shared" si="0"/>
        <v>0</v>
      </c>
      <c r="BF12" s="11"/>
    </row>
    <row r="13" spans="1:56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7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/>
    </row>
    <row r="90" ht="17.25">
      <c r="A90" s="7"/>
    </row>
  </sheetData>
  <conditionalFormatting sqref="BE2:BE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  <col min="15" max="15" width="10.421875" style="0" bestFit="1" customWidth="1"/>
  </cols>
  <sheetData>
    <row r="1" spans="1:15" ht="17.25" customHeight="1">
      <c r="A1" s="2" t="s">
        <v>49</v>
      </c>
      <c r="B1" s="18" t="s">
        <v>50</v>
      </c>
      <c r="C1" s="18" t="s">
        <v>51</v>
      </c>
      <c r="D1" s="18" t="s">
        <v>52</v>
      </c>
      <c r="E1" s="18" t="s">
        <v>53</v>
      </c>
      <c r="F1" s="18" t="s">
        <v>54</v>
      </c>
      <c r="G1" s="18" t="s">
        <v>55</v>
      </c>
      <c r="H1" s="18" t="s">
        <v>56</v>
      </c>
      <c r="I1" s="18" t="s">
        <v>57</v>
      </c>
      <c r="J1" s="18" t="s">
        <v>58</v>
      </c>
      <c r="K1" s="18" t="s">
        <v>59</v>
      </c>
      <c r="L1" s="18" t="s">
        <v>60</v>
      </c>
      <c r="M1" s="18" t="s">
        <v>66</v>
      </c>
      <c r="N1" s="18" t="s">
        <v>67</v>
      </c>
      <c r="O1" s="3"/>
    </row>
    <row r="2" spans="1:15" ht="17.25" customHeight="1">
      <c r="A2" s="2" t="s">
        <v>38</v>
      </c>
      <c r="B2" s="18" t="s">
        <v>48</v>
      </c>
      <c r="C2" s="18" t="s">
        <v>48</v>
      </c>
      <c r="D2" s="18">
        <v>10</v>
      </c>
      <c r="E2" s="18" t="s">
        <v>48</v>
      </c>
      <c r="F2" s="18" t="s">
        <v>48</v>
      </c>
      <c r="G2" s="18" t="s">
        <v>48</v>
      </c>
      <c r="H2" s="18" t="s">
        <v>48</v>
      </c>
      <c r="I2" s="18" t="s">
        <v>48</v>
      </c>
      <c r="J2" s="18" t="s">
        <v>48</v>
      </c>
      <c r="K2" s="18" t="s">
        <v>48</v>
      </c>
      <c r="L2" s="18" t="s">
        <v>48</v>
      </c>
      <c r="M2" s="18" t="s">
        <v>48</v>
      </c>
      <c r="N2" s="18" t="s">
        <v>48</v>
      </c>
      <c r="O2" s="3">
        <f>SUM(B2:N2)</f>
        <v>10</v>
      </c>
    </row>
    <row r="3" spans="1:15" ht="17.25" customHeight="1">
      <c r="A3" s="2" t="s">
        <v>25</v>
      </c>
      <c r="B3" s="18" t="s">
        <v>48</v>
      </c>
      <c r="C3" s="18" t="s">
        <v>48</v>
      </c>
      <c r="D3" s="18" t="s">
        <v>48</v>
      </c>
      <c r="E3" s="18" t="s">
        <v>48</v>
      </c>
      <c r="F3" s="18" t="s">
        <v>48</v>
      </c>
      <c r="G3" s="18"/>
      <c r="H3" s="18">
        <v>1</v>
      </c>
      <c r="I3" s="18"/>
      <c r="J3" s="18"/>
      <c r="K3" s="18"/>
      <c r="L3" s="18">
        <v>14</v>
      </c>
      <c r="M3" s="18">
        <v>22</v>
      </c>
      <c r="N3" s="18" t="s">
        <v>48</v>
      </c>
      <c r="O3" s="3">
        <f aca="true" t="shared" si="0" ref="O3:O30">SUM(B3:N3)</f>
        <v>37</v>
      </c>
    </row>
    <row r="4" spans="1:15" ht="17.25" customHeight="1">
      <c r="A4" s="2" t="s">
        <v>0</v>
      </c>
      <c r="B4" s="18">
        <v>4</v>
      </c>
      <c r="C4" s="18">
        <v>2</v>
      </c>
      <c r="D4" s="18" t="s">
        <v>48</v>
      </c>
      <c r="E4" s="18"/>
      <c r="F4" s="18"/>
      <c r="G4" s="18" t="s">
        <v>48</v>
      </c>
      <c r="H4" s="18" t="s">
        <v>48</v>
      </c>
      <c r="I4" s="18" t="s">
        <v>48</v>
      </c>
      <c r="J4" s="18" t="s">
        <v>48</v>
      </c>
      <c r="K4" s="18" t="s">
        <v>48</v>
      </c>
      <c r="L4" s="18" t="s">
        <v>48</v>
      </c>
      <c r="M4" s="18" t="s">
        <v>48</v>
      </c>
      <c r="N4" s="18" t="s">
        <v>48</v>
      </c>
      <c r="O4" s="3">
        <f t="shared" si="0"/>
        <v>6</v>
      </c>
    </row>
    <row r="5" spans="1:15" ht="17.25" customHeight="1">
      <c r="A5" s="2" t="s">
        <v>1</v>
      </c>
      <c r="B5" s="18"/>
      <c r="C5" s="18">
        <v>1</v>
      </c>
      <c r="D5" s="18"/>
      <c r="E5" s="18"/>
      <c r="F5" s="18"/>
      <c r="G5" s="18">
        <v>6</v>
      </c>
      <c r="H5" s="18"/>
      <c r="I5" s="18"/>
      <c r="J5" s="18">
        <v>6</v>
      </c>
      <c r="K5" s="18"/>
      <c r="L5" s="18">
        <v>8</v>
      </c>
      <c r="M5" s="18"/>
      <c r="N5" s="18">
        <f>'2016-2017'!BD2</f>
        <v>0</v>
      </c>
      <c r="O5" s="3">
        <f t="shared" si="0"/>
        <v>21</v>
      </c>
    </row>
    <row r="6" spans="1:15" ht="17.25" customHeight="1">
      <c r="A6" s="2" t="s">
        <v>17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>
        <v>3</v>
      </c>
      <c r="I6" s="18"/>
      <c r="J6" s="18"/>
      <c r="K6" s="18"/>
      <c r="L6" s="18">
        <v>2</v>
      </c>
      <c r="M6" s="18"/>
      <c r="N6" s="18">
        <f>'2016-2017'!BD3</f>
        <v>0</v>
      </c>
      <c r="O6" s="3">
        <f t="shared" si="0"/>
        <v>5</v>
      </c>
    </row>
    <row r="7" spans="1:15" ht="17.25" customHeight="1">
      <c r="A7" s="2" t="s">
        <v>45</v>
      </c>
      <c r="B7" s="18" t="s">
        <v>48</v>
      </c>
      <c r="C7" s="18" t="s">
        <v>48</v>
      </c>
      <c r="D7" s="18" t="s">
        <v>48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/>
      <c r="M7" s="18">
        <v>1</v>
      </c>
      <c r="N7" s="18">
        <f>'2016-2017'!BD4</f>
        <v>5</v>
      </c>
      <c r="O7" s="3">
        <f t="shared" si="0"/>
        <v>6</v>
      </c>
    </row>
    <row r="8" spans="1:15" ht="17.25" customHeight="1">
      <c r="A8" s="2" t="s">
        <v>2</v>
      </c>
      <c r="B8" s="18">
        <v>3</v>
      </c>
      <c r="C8" s="18">
        <v>1</v>
      </c>
      <c r="D8" s="18"/>
      <c r="E8" s="18"/>
      <c r="F8" s="18"/>
      <c r="G8" s="18"/>
      <c r="H8" s="18"/>
      <c r="I8" s="18"/>
      <c r="J8" s="18"/>
      <c r="K8" s="18">
        <v>1</v>
      </c>
      <c r="L8" s="18"/>
      <c r="M8" s="18"/>
      <c r="N8" s="18">
        <f>'2016-2017'!BD5</f>
        <v>2</v>
      </c>
      <c r="O8" s="3">
        <f t="shared" si="0"/>
        <v>7</v>
      </c>
    </row>
    <row r="9" spans="1:15" ht="17.25" customHeight="1">
      <c r="A9" s="2" t="s">
        <v>3</v>
      </c>
      <c r="B9" s="18" t="s">
        <v>48</v>
      </c>
      <c r="C9" s="18" t="s">
        <v>48</v>
      </c>
      <c r="D9" s="18"/>
      <c r="E9" s="18"/>
      <c r="F9" s="18">
        <v>24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18" t="s">
        <v>48</v>
      </c>
      <c r="N9" s="18" t="s">
        <v>48</v>
      </c>
      <c r="O9" s="3">
        <f t="shared" si="0"/>
        <v>24</v>
      </c>
    </row>
    <row r="10" spans="1:15" ht="17.25" customHeight="1">
      <c r="A10" s="2" t="s">
        <v>4</v>
      </c>
      <c r="B10" s="18" t="s">
        <v>48</v>
      </c>
      <c r="C10" s="18" t="s">
        <v>48</v>
      </c>
      <c r="D10" s="18" t="s">
        <v>48</v>
      </c>
      <c r="E10" s="18" t="s">
        <v>48</v>
      </c>
      <c r="F10" s="18" t="s">
        <v>48</v>
      </c>
      <c r="G10" s="18">
        <v>2</v>
      </c>
      <c r="H10" s="18">
        <v>3</v>
      </c>
      <c r="I10" s="18" t="s">
        <v>48</v>
      </c>
      <c r="J10" s="18" t="s">
        <v>48</v>
      </c>
      <c r="K10" s="18" t="s">
        <v>48</v>
      </c>
      <c r="L10" s="18" t="s">
        <v>48</v>
      </c>
      <c r="M10" s="18" t="s">
        <v>48</v>
      </c>
      <c r="N10" s="18">
        <f>'2016-2017'!BD6</f>
        <v>0</v>
      </c>
      <c r="O10" s="3">
        <f t="shared" si="0"/>
        <v>5</v>
      </c>
    </row>
    <row r="11" spans="1:15" ht="17.25" customHeight="1">
      <c r="A11" s="2" t="s">
        <v>43</v>
      </c>
      <c r="B11" s="18" t="s">
        <v>48</v>
      </c>
      <c r="C11" s="18" t="s">
        <v>48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>
        <v>1</v>
      </c>
      <c r="K11" s="18"/>
      <c r="L11" s="18">
        <v>1</v>
      </c>
      <c r="M11" s="18"/>
      <c r="N11" s="18" t="s">
        <v>48</v>
      </c>
      <c r="O11" s="3">
        <f t="shared" si="0"/>
        <v>2</v>
      </c>
    </row>
    <row r="12" spans="1:15" ht="17.25" customHeight="1">
      <c r="A12" s="2" t="s">
        <v>63</v>
      </c>
      <c r="B12" s="18" t="s">
        <v>48</v>
      </c>
      <c r="C12" s="18" t="s">
        <v>48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18">
        <v>3</v>
      </c>
      <c r="N12" s="18">
        <f>'2016-2017'!BD7</f>
        <v>7</v>
      </c>
      <c r="O12" s="3">
        <f>SUM(B12:N12)</f>
        <v>10</v>
      </c>
    </row>
    <row r="13" spans="1:15" ht="17.25" customHeight="1">
      <c r="A13" s="2" t="s">
        <v>62</v>
      </c>
      <c r="B13" s="18"/>
      <c r="C13" s="18">
        <v>1</v>
      </c>
      <c r="D13" s="18" t="s">
        <v>48</v>
      </c>
      <c r="E13" s="18">
        <v>17</v>
      </c>
      <c r="F13" s="18"/>
      <c r="G13" s="18" t="s">
        <v>48</v>
      </c>
      <c r="H13" s="18"/>
      <c r="I13" s="18"/>
      <c r="J13" s="18"/>
      <c r="K13" s="18"/>
      <c r="L13" s="18"/>
      <c r="M13" s="18">
        <v>1</v>
      </c>
      <c r="N13" s="18">
        <f>'2016-2017'!BD8</f>
        <v>0</v>
      </c>
      <c r="O13" s="3">
        <f t="shared" si="0"/>
        <v>19</v>
      </c>
    </row>
    <row r="14" spans="1:15" ht="17.25" customHeight="1">
      <c r="A14" s="2" t="s">
        <v>6</v>
      </c>
      <c r="B14" s="18"/>
      <c r="C14" s="18">
        <v>13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18" t="s">
        <v>48</v>
      </c>
      <c r="N14" s="18" t="s">
        <v>48</v>
      </c>
      <c r="O14" s="3">
        <f t="shared" si="0"/>
        <v>13</v>
      </c>
    </row>
    <row r="15" spans="1:15" ht="17.25" customHeight="1">
      <c r="A15" s="2" t="s">
        <v>18</v>
      </c>
      <c r="B15" s="18" t="s">
        <v>48</v>
      </c>
      <c r="C15" s="18" t="s">
        <v>48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/>
      <c r="J15" s="18" t="s">
        <v>48</v>
      </c>
      <c r="K15" s="18" t="s">
        <v>48</v>
      </c>
      <c r="L15" s="18" t="s">
        <v>48</v>
      </c>
      <c r="M15" s="18" t="s">
        <v>48</v>
      </c>
      <c r="N15" s="18" t="s">
        <v>48</v>
      </c>
      <c r="O15" s="3">
        <f t="shared" si="0"/>
        <v>0</v>
      </c>
    </row>
    <row r="16" spans="1:15" ht="17.25" customHeight="1">
      <c r="A16" s="2" t="s">
        <v>7</v>
      </c>
      <c r="B16" s="18" t="s">
        <v>48</v>
      </c>
      <c r="C16" s="18" t="s">
        <v>48</v>
      </c>
      <c r="D16" s="18"/>
      <c r="E16" s="18"/>
      <c r="F16" s="18"/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18" t="s">
        <v>48</v>
      </c>
      <c r="N16" s="18" t="s">
        <v>48</v>
      </c>
      <c r="O16" s="3">
        <f t="shared" si="0"/>
        <v>0</v>
      </c>
    </row>
    <row r="17" spans="1:15" ht="17.25" customHeight="1">
      <c r="A17" s="2" t="s">
        <v>8</v>
      </c>
      <c r="B17" s="18">
        <v>21</v>
      </c>
      <c r="C17" s="18">
        <v>8</v>
      </c>
      <c r="D17" s="18"/>
      <c r="E17" s="18"/>
      <c r="F17" s="18">
        <v>2</v>
      </c>
      <c r="G17" s="18">
        <v>1</v>
      </c>
      <c r="H17" s="18"/>
      <c r="I17" s="18"/>
      <c r="J17" s="18"/>
      <c r="K17" s="18">
        <v>2</v>
      </c>
      <c r="L17" s="18"/>
      <c r="M17" s="18"/>
      <c r="N17" s="18">
        <f>'2016-2017'!BD9</f>
        <v>12</v>
      </c>
      <c r="O17" s="3">
        <f t="shared" si="0"/>
        <v>46</v>
      </c>
    </row>
    <row r="18" spans="1:15" ht="17.25" customHeight="1">
      <c r="A18" s="2" t="s">
        <v>9</v>
      </c>
      <c r="B18" s="18" t="s">
        <v>48</v>
      </c>
      <c r="C18" s="18"/>
      <c r="D18" s="18"/>
      <c r="E18" s="18">
        <v>4</v>
      </c>
      <c r="F18" s="18"/>
      <c r="G18" s="18">
        <v>1</v>
      </c>
      <c r="H18" s="18">
        <v>5</v>
      </c>
      <c r="I18" s="18">
        <v>9</v>
      </c>
      <c r="J18" s="18">
        <v>4</v>
      </c>
      <c r="K18" s="18">
        <v>22</v>
      </c>
      <c r="L18" s="18">
        <v>2</v>
      </c>
      <c r="M18" s="18"/>
      <c r="N18" s="18">
        <f>'2016-2017'!BD10</f>
        <v>1</v>
      </c>
      <c r="O18" s="3">
        <f t="shared" si="0"/>
        <v>48</v>
      </c>
    </row>
    <row r="19" spans="1:15" ht="17.25" customHeight="1">
      <c r="A19" s="2" t="s">
        <v>10</v>
      </c>
      <c r="B19" s="18" t="s">
        <v>48</v>
      </c>
      <c r="C19" s="18" t="s">
        <v>48</v>
      </c>
      <c r="D19" s="18" t="s">
        <v>48</v>
      </c>
      <c r="E19" s="18" t="s">
        <v>48</v>
      </c>
      <c r="F19" s="18" t="s">
        <v>48</v>
      </c>
      <c r="G19" s="18"/>
      <c r="H19" s="18"/>
      <c r="I19" s="18" t="s">
        <v>48</v>
      </c>
      <c r="J19" s="18" t="s">
        <v>48</v>
      </c>
      <c r="K19" s="18" t="s">
        <v>48</v>
      </c>
      <c r="L19" s="18" t="s">
        <v>48</v>
      </c>
      <c r="M19" s="18" t="s">
        <v>48</v>
      </c>
      <c r="N19" s="18" t="s">
        <v>48</v>
      </c>
      <c r="O19" s="3">
        <f t="shared" si="0"/>
        <v>0</v>
      </c>
    </row>
    <row r="20" spans="1:15" ht="17.25" customHeight="1">
      <c r="A20" s="2" t="s">
        <v>39</v>
      </c>
      <c r="B20" s="18" t="s">
        <v>48</v>
      </c>
      <c r="C20" s="18" t="s">
        <v>48</v>
      </c>
      <c r="D20" s="18" t="s">
        <v>48</v>
      </c>
      <c r="E20" s="18"/>
      <c r="F20" s="18"/>
      <c r="G20" s="18" t="s">
        <v>48</v>
      </c>
      <c r="H20" s="18" t="s">
        <v>48</v>
      </c>
      <c r="I20" s="18" t="s">
        <v>48</v>
      </c>
      <c r="J20" s="18" t="s">
        <v>48</v>
      </c>
      <c r="K20" s="18" t="s">
        <v>48</v>
      </c>
      <c r="L20" s="18" t="s">
        <v>48</v>
      </c>
      <c r="M20" s="18" t="s">
        <v>48</v>
      </c>
      <c r="N20" s="18" t="s">
        <v>48</v>
      </c>
      <c r="O20" s="3">
        <f t="shared" si="0"/>
        <v>0</v>
      </c>
    </row>
    <row r="21" spans="1:15" ht="17.25" customHeight="1">
      <c r="A21" s="2" t="s">
        <v>11</v>
      </c>
      <c r="B21" s="18" t="s">
        <v>48</v>
      </c>
      <c r="C21" s="18"/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 t="s">
        <v>48</v>
      </c>
      <c r="J21" s="18" t="s">
        <v>48</v>
      </c>
      <c r="K21" s="18" t="s">
        <v>48</v>
      </c>
      <c r="L21" s="18" t="s">
        <v>48</v>
      </c>
      <c r="M21" s="18" t="s">
        <v>48</v>
      </c>
      <c r="N21" s="18" t="s">
        <v>48</v>
      </c>
      <c r="O21" s="3">
        <f t="shared" si="0"/>
        <v>0</v>
      </c>
    </row>
    <row r="22" spans="1:15" ht="17.25" customHeight="1">
      <c r="A22" s="2" t="s">
        <v>15</v>
      </c>
      <c r="B22" s="18" t="s">
        <v>48</v>
      </c>
      <c r="C22" s="18" t="s">
        <v>48</v>
      </c>
      <c r="D22" s="18" t="s">
        <v>48</v>
      </c>
      <c r="E22" s="18" t="s">
        <v>48</v>
      </c>
      <c r="F22" s="18"/>
      <c r="G22" s="18"/>
      <c r="H22" s="18" t="s">
        <v>48</v>
      </c>
      <c r="I22" s="18" t="s">
        <v>48</v>
      </c>
      <c r="J22" s="18">
        <v>16</v>
      </c>
      <c r="K22" s="18" t="s">
        <v>48</v>
      </c>
      <c r="L22" s="18" t="s">
        <v>48</v>
      </c>
      <c r="M22" s="18" t="s">
        <v>48</v>
      </c>
      <c r="N22" s="18" t="s">
        <v>48</v>
      </c>
      <c r="O22" s="3">
        <f t="shared" si="0"/>
        <v>16</v>
      </c>
    </row>
    <row r="23" spans="1:15" ht="17.25" customHeight="1">
      <c r="A23" s="2" t="s">
        <v>65</v>
      </c>
      <c r="B23" s="18" t="s">
        <v>48</v>
      </c>
      <c r="C23" s="18" t="s">
        <v>48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 t="s">
        <v>48</v>
      </c>
      <c r="J23" s="18" t="s">
        <v>48</v>
      </c>
      <c r="K23" s="18" t="s">
        <v>48</v>
      </c>
      <c r="L23" s="18" t="s">
        <v>48</v>
      </c>
      <c r="M23" s="18" t="s">
        <v>48</v>
      </c>
      <c r="N23" s="18">
        <f>'2016-2017'!BD11</f>
        <v>0</v>
      </c>
      <c r="O23" s="3">
        <f>SUM(B23:N23)</f>
        <v>0</v>
      </c>
    </row>
    <row r="24" spans="1:15" ht="17.25" customHeight="1">
      <c r="A24" s="2" t="s">
        <v>12</v>
      </c>
      <c r="B24" s="18"/>
      <c r="C24" s="18">
        <v>1</v>
      </c>
      <c r="D24" s="18">
        <v>16</v>
      </c>
      <c r="E24" s="18"/>
      <c r="F24" s="18"/>
      <c r="G24" s="18" t="s">
        <v>48</v>
      </c>
      <c r="H24" s="18"/>
      <c r="I24" s="18"/>
      <c r="J24" s="18"/>
      <c r="K24" s="18"/>
      <c r="L24" s="18"/>
      <c r="M24" s="18" t="s">
        <v>48</v>
      </c>
      <c r="N24" s="18" t="s">
        <v>48</v>
      </c>
      <c r="O24" s="3">
        <f t="shared" si="0"/>
        <v>17</v>
      </c>
    </row>
    <row r="25" spans="1:15" ht="17.25" customHeight="1">
      <c r="A25" s="2" t="s">
        <v>28</v>
      </c>
      <c r="B25" s="18" t="s">
        <v>48</v>
      </c>
      <c r="C25" s="18" t="s">
        <v>48</v>
      </c>
      <c r="D25" s="18"/>
      <c r="E25" s="18" t="s">
        <v>48</v>
      </c>
      <c r="F25" s="18" t="s">
        <v>48</v>
      </c>
      <c r="G25" s="18" t="s">
        <v>48</v>
      </c>
      <c r="H25" s="18">
        <v>10</v>
      </c>
      <c r="I25" s="18">
        <v>18</v>
      </c>
      <c r="J25" s="18" t="s">
        <v>48</v>
      </c>
      <c r="K25" s="18" t="s">
        <v>48</v>
      </c>
      <c r="L25" s="18" t="s">
        <v>48</v>
      </c>
      <c r="M25" s="18" t="s">
        <v>48</v>
      </c>
      <c r="N25" s="18" t="s">
        <v>48</v>
      </c>
      <c r="O25" s="3">
        <f t="shared" si="0"/>
        <v>28</v>
      </c>
    </row>
    <row r="26" spans="1:15" ht="17.25" customHeight="1">
      <c r="A26" s="2" t="s">
        <v>13</v>
      </c>
      <c r="B26" s="18" t="s">
        <v>48</v>
      </c>
      <c r="C26" s="18" t="s">
        <v>48</v>
      </c>
      <c r="D26" s="18">
        <v>1</v>
      </c>
      <c r="E26" s="18"/>
      <c r="F26" s="18"/>
      <c r="G26" s="18" t="s">
        <v>48</v>
      </c>
      <c r="H26" s="18" t="s">
        <v>48</v>
      </c>
      <c r="I26" s="18" t="s">
        <v>48</v>
      </c>
      <c r="J26" s="18" t="s">
        <v>48</v>
      </c>
      <c r="K26" s="18" t="s">
        <v>48</v>
      </c>
      <c r="L26" s="18" t="s">
        <v>48</v>
      </c>
      <c r="M26" s="18" t="s">
        <v>48</v>
      </c>
      <c r="N26" s="18" t="s">
        <v>48</v>
      </c>
      <c r="O26" s="3">
        <f t="shared" si="0"/>
        <v>1</v>
      </c>
    </row>
    <row r="27" spans="1:15" ht="17.25" customHeight="1">
      <c r="A27" s="2" t="s">
        <v>40</v>
      </c>
      <c r="B27" s="18" t="s">
        <v>48</v>
      </c>
      <c r="C27" s="18" t="s">
        <v>48</v>
      </c>
      <c r="D27" s="18" t="s">
        <v>48</v>
      </c>
      <c r="E27" s="18" t="s">
        <v>48</v>
      </c>
      <c r="F27" s="18" t="s">
        <v>48</v>
      </c>
      <c r="G27" s="18"/>
      <c r="H27" s="18" t="s">
        <v>48</v>
      </c>
      <c r="I27" s="18" t="s">
        <v>48</v>
      </c>
      <c r="J27" s="18" t="s">
        <v>48</v>
      </c>
      <c r="K27" s="18" t="s">
        <v>48</v>
      </c>
      <c r="L27" s="18" t="s">
        <v>48</v>
      </c>
      <c r="M27" s="18" t="s">
        <v>48</v>
      </c>
      <c r="N27" s="18" t="s">
        <v>48</v>
      </c>
      <c r="O27" s="3">
        <f t="shared" si="0"/>
        <v>0</v>
      </c>
    </row>
    <row r="28" spans="1:15" ht="17.25" customHeight="1">
      <c r="A28" s="2" t="s">
        <v>44</v>
      </c>
      <c r="B28" s="18" t="s">
        <v>48</v>
      </c>
      <c r="C28" s="18" t="s">
        <v>48</v>
      </c>
      <c r="D28" s="18" t="s">
        <v>48</v>
      </c>
      <c r="E28" s="18" t="s">
        <v>48</v>
      </c>
      <c r="F28" s="18" t="s">
        <v>48</v>
      </c>
      <c r="G28" s="18" t="s">
        <v>48</v>
      </c>
      <c r="H28" s="18" t="s">
        <v>48</v>
      </c>
      <c r="I28" s="18" t="s">
        <v>48</v>
      </c>
      <c r="J28" s="18" t="s">
        <v>48</v>
      </c>
      <c r="K28" s="18">
        <v>2</v>
      </c>
      <c r="L28" s="18" t="s">
        <v>48</v>
      </c>
      <c r="M28" s="18" t="s">
        <v>48</v>
      </c>
      <c r="N28" s="18" t="s">
        <v>48</v>
      </c>
      <c r="O28" s="3">
        <f t="shared" si="0"/>
        <v>2</v>
      </c>
    </row>
    <row r="29" spans="1:15" ht="17.25" customHeight="1">
      <c r="A29" s="2" t="s">
        <v>16</v>
      </c>
      <c r="B29" s="18" t="s">
        <v>48</v>
      </c>
      <c r="C29" s="18" t="s">
        <v>48</v>
      </c>
      <c r="D29" s="18" t="s">
        <v>48</v>
      </c>
      <c r="E29" s="18" t="s">
        <v>48</v>
      </c>
      <c r="F29" s="18"/>
      <c r="G29" s="18" t="s">
        <v>48</v>
      </c>
      <c r="H29" s="18" t="s">
        <v>48</v>
      </c>
      <c r="I29" s="18" t="s">
        <v>48</v>
      </c>
      <c r="J29" s="18" t="s">
        <v>48</v>
      </c>
      <c r="K29" s="18" t="s">
        <v>48</v>
      </c>
      <c r="L29" s="18" t="s">
        <v>48</v>
      </c>
      <c r="M29" s="18" t="s">
        <v>48</v>
      </c>
      <c r="N29" s="18" t="s">
        <v>48</v>
      </c>
      <c r="O29" s="3">
        <f t="shared" si="0"/>
        <v>0</v>
      </c>
    </row>
    <row r="30" spans="1:15" ht="17.25" customHeight="1">
      <c r="A30" s="2" t="s">
        <v>14</v>
      </c>
      <c r="B30" s="18" t="s">
        <v>48</v>
      </c>
      <c r="C30" s="18"/>
      <c r="D30" s="18"/>
      <c r="E30" s="18">
        <v>1</v>
      </c>
      <c r="F30" s="18"/>
      <c r="G30" s="18">
        <v>17</v>
      </c>
      <c r="H30" s="18" t="s">
        <v>48</v>
      </c>
      <c r="I30" s="18" t="s">
        <v>48</v>
      </c>
      <c r="J30" s="18" t="s">
        <v>48</v>
      </c>
      <c r="K30" s="18" t="s">
        <v>48</v>
      </c>
      <c r="L30" s="18" t="s">
        <v>48</v>
      </c>
      <c r="M30" s="18" t="s">
        <v>48</v>
      </c>
      <c r="N30" s="18" t="s">
        <v>48</v>
      </c>
      <c r="O30" s="3">
        <f t="shared" si="0"/>
        <v>18</v>
      </c>
    </row>
    <row r="32" spans="2:15" ht="12.75">
      <c r="B32">
        <f aca="true" t="shared" si="1" ref="B32:N32">SUM(B2:B31)</f>
        <v>28</v>
      </c>
      <c r="C32">
        <f t="shared" si="1"/>
        <v>27</v>
      </c>
      <c r="D32">
        <f t="shared" si="1"/>
        <v>27</v>
      </c>
      <c r="E32">
        <f t="shared" si="1"/>
        <v>22</v>
      </c>
      <c r="F32">
        <f t="shared" si="1"/>
        <v>26</v>
      </c>
      <c r="G32">
        <f t="shared" si="1"/>
        <v>27</v>
      </c>
      <c r="H32">
        <f t="shared" si="1"/>
        <v>22</v>
      </c>
      <c r="I32">
        <f t="shared" si="1"/>
        <v>27</v>
      </c>
      <c r="J32">
        <f t="shared" si="1"/>
        <v>27</v>
      </c>
      <c r="K32">
        <f t="shared" si="1"/>
        <v>27</v>
      </c>
      <c r="L32">
        <f t="shared" si="1"/>
        <v>27</v>
      </c>
      <c r="M32">
        <f t="shared" si="1"/>
        <v>27</v>
      </c>
      <c r="N32">
        <f t="shared" si="1"/>
        <v>27</v>
      </c>
      <c r="O32" s="17">
        <f>SUM(O2:O30)</f>
        <v>341</v>
      </c>
    </row>
  </sheetData>
  <conditionalFormatting sqref="O32 O1:O30 B2:M3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N2:N30">
    <cfRule type="cellIs" priority="3" dxfId="3" operator="equal" stopIfTrue="1">
      <formula>0</formula>
    </cfRule>
    <cfRule type="cellIs" priority="4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15</v>
      </c>
      <c r="AP1" s="14">
        <v>16</v>
      </c>
      <c r="AQ1" s="14">
        <v>17</v>
      </c>
      <c r="AR1" s="14">
        <v>18</v>
      </c>
      <c r="AS1" s="14">
        <v>9</v>
      </c>
      <c r="AT1" s="14">
        <v>19</v>
      </c>
      <c r="AU1" s="14">
        <v>20</v>
      </c>
      <c r="AV1" s="14">
        <v>23</v>
      </c>
      <c r="AW1" s="14">
        <v>21</v>
      </c>
      <c r="AX1" s="14">
        <v>24</v>
      </c>
      <c r="AY1" s="14">
        <v>25</v>
      </c>
      <c r="AZ1" s="14">
        <v>22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63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 t="s">
        <v>23</v>
      </c>
      <c r="AL7" s="9"/>
      <c r="AM7" s="9" t="s">
        <v>23</v>
      </c>
      <c r="AN7" s="9" t="s">
        <v>23</v>
      </c>
      <c r="AO7" s="9" t="s">
        <v>23</v>
      </c>
      <c r="AP7" s="9" t="s">
        <v>23</v>
      </c>
      <c r="AQ7" s="9" t="s">
        <v>23</v>
      </c>
      <c r="AR7" s="9" t="s">
        <v>23</v>
      </c>
      <c r="AS7" s="9" t="s">
        <v>23</v>
      </c>
      <c r="AT7" s="9"/>
      <c r="AU7" s="9"/>
      <c r="AV7" s="9"/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/>
      <c r="BD7" s="10">
        <f t="shared" si="0"/>
        <v>16</v>
      </c>
      <c r="BE7" s="11"/>
    </row>
    <row r="8" spans="1:57" ht="18" customHeight="1">
      <c r="A8" s="7" t="s">
        <v>62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/>
      <c r="AE8" s="9" t="s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2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65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22</v>
      </c>
      <c r="U11" s="9"/>
      <c r="V11" s="9"/>
      <c r="W11" s="9"/>
      <c r="X11" s="9"/>
      <c r="Y11" s="9"/>
      <c r="Z11" s="9"/>
      <c r="AA11" s="9"/>
      <c r="AB11" s="9" t="s">
        <v>23</v>
      </c>
      <c r="AC11" s="9"/>
      <c r="AD11" s="9" t="s">
        <v>23</v>
      </c>
      <c r="AE11" s="9"/>
      <c r="AF11" s="9" t="s">
        <v>23</v>
      </c>
      <c r="AG11" s="9" t="s">
        <v>23</v>
      </c>
      <c r="AH11" s="9" t="s">
        <v>23</v>
      </c>
      <c r="AI11" s="9"/>
      <c r="AJ11" s="9"/>
      <c r="AK11" s="9"/>
      <c r="AL11" s="9" t="s">
        <v>23</v>
      </c>
      <c r="AM11" s="9"/>
      <c r="AN11" s="9"/>
      <c r="AO11" s="9"/>
      <c r="AP11" s="9"/>
      <c r="AQ11" s="9"/>
      <c r="AR11" s="9"/>
      <c r="AS11" s="9"/>
      <c r="AT11" s="9" t="s">
        <v>23</v>
      </c>
      <c r="AU11" s="9" t="s">
        <v>23</v>
      </c>
      <c r="AV11" s="9" t="s">
        <v>23</v>
      </c>
      <c r="AW11" s="9"/>
      <c r="AX11" s="9"/>
      <c r="AY11" s="9"/>
      <c r="AZ11" s="9"/>
      <c r="BA11" s="9"/>
      <c r="BB11" s="9"/>
      <c r="BC11" s="9"/>
      <c r="BD11" s="10">
        <f t="shared" si="0"/>
        <v>9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2</v>
      </c>
      <c r="AC1" s="14">
        <v>3</v>
      </c>
      <c r="AD1" s="14">
        <v>4</v>
      </c>
      <c r="AE1" s="14">
        <v>5</v>
      </c>
      <c r="AF1" s="14">
        <v>6</v>
      </c>
      <c r="AG1" s="14">
        <v>7</v>
      </c>
      <c r="AH1" s="14">
        <v>8</v>
      </c>
      <c r="AI1" s="14">
        <v>9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</v>
      </c>
      <c r="AP1" s="14">
        <v>15</v>
      </c>
      <c r="AQ1" s="14">
        <v>18</v>
      </c>
      <c r="AR1" s="14">
        <v>17</v>
      </c>
      <c r="AS1" s="14">
        <v>19</v>
      </c>
      <c r="AT1" s="14">
        <v>16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 t="s">
        <v>23</v>
      </c>
      <c r="AF4" s="9" t="s">
        <v>23</v>
      </c>
      <c r="AG4" s="9" t="s">
        <v>23</v>
      </c>
      <c r="AH4" s="9" t="s">
        <v>23</v>
      </c>
      <c r="AI4" s="9"/>
      <c r="AJ4" s="9"/>
      <c r="AK4" s="9"/>
      <c r="AL4" s="9"/>
      <c r="AM4" s="9"/>
      <c r="AN4" s="9" t="s">
        <v>23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5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 t="s">
        <v>23</v>
      </c>
      <c r="AD5" s="9" t="s">
        <v>23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2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63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 t="s">
        <v>23</v>
      </c>
      <c r="AK7" s="9"/>
      <c r="AL7" s="9"/>
      <c r="AM7" s="9"/>
      <c r="AN7" s="9"/>
      <c r="AO7" s="9" t="s">
        <v>23</v>
      </c>
      <c r="AP7" s="9" t="s">
        <v>23</v>
      </c>
      <c r="AQ7" s="9" t="s">
        <v>23</v>
      </c>
      <c r="AR7" s="9" t="s">
        <v>23</v>
      </c>
      <c r="AS7" s="9"/>
      <c r="AT7" s="9"/>
      <c r="AU7" s="9" t="s">
        <v>23</v>
      </c>
      <c r="AV7" s="9" t="s">
        <v>23</v>
      </c>
      <c r="AW7" s="9"/>
      <c r="AX7" s="9"/>
      <c r="AY7" s="9"/>
      <c r="AZ7" s="9"/>
      <c r="BA7" s="9"/>
      <c r="BB7" s="9"/>
      <c r="BC7" s="9"/>
      <c r="BD7" s="10">
        <f t="shared" si="0"/>
        <v>7</v>
      </c>
      <c r="BE7" s="11"/>
    </row>
    <row r="8" spans="1:57" ht="18" customHeight="1">
      <c r="A8" s="7" t="s">
        <v>62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/>
      <c r="AE9" s="9"/>
      <c r="AF9" s="9"/>
      <c r="AG9" s="9"/>
      <c r="AH9" s="9"/>
      <c r="AI9" s="9" t="s">
        <v>23</v>
      </c>
      <c r="AJ9" s="9"/>
      <c r="AK9" s="9"/>
      <c r="AL9" s="9" t="s">
        <v>23</v>
      </c>
      <c r="AM9" s="9" t="s">
        <v>23</v>
      </c>
      <c r="AN9" s="9"/>
      <c r="AO9" s="9"/>
      <c r="AP9" s="9"/>
      <c r="AQ9" s="9"/>
      <c r="AR9" s="9"/>
      <c r="AS9" s="9" t="s">
        <v>23</v>
      </c>
      <c r="AT9" s="9" t="s">
        <v>23</v>
      </c>
      <c r="AU9" s="9"/>
      <c r="AV9" s="9"/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12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 t="s">
        <v>23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65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22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14</v>
      </c>
      <c r="AO1" s="14">
        <v>15</v>
      </c>
      <c r="AP1" s="14">
        <v>16</v>
      </c>
      <c r="AQ1" s="14">
        <v>17</v>
      </c>
      <c r="AR1" s="14">
        <v>13</v>
      </c>
      <c r="AS1" s="14">
        <v>18</v>
      </c>
      <c r="AT1" s="14">
        <v>19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 t="s">
        <v>23</v>
      </c>
      <c r="AI2" s="9" t="s">
        <v>23</v>
      </c>
      <c r="AJ2" s="9" t="s">
        <v>23</v>
      </c>
      <c r="AK2" s="9" t="s">
        <v>23</v>
      </c>
      <c r="AL2" s="9"/>
      <c r="AM2" s="9" t="s">
        <v>23</v>
      </c>
      <c r="AN2" s="9" t="s">
        <v>23</v>
      </c>
      <c r="AO2" s="9" t="s">
        <v>23</v>
      </c>
      <c r="AP2" s="9" t="s">
        <v>23</v>
      </c>
      <c r="AQ2" s="9" t="s">
        <v>23</v>
      </c>
      <c r="AR2" s="9" t="s">
        <v>23</v>
      </c>
      <c r="AS2" s="9" t="s">
        <v>23</v>
      </c>
      <c r="AT2" s="9" t="s">
        <v>23</v>
      </c>
      <c r="AU2" s="9" t="s">
        <v>23</v>
      </c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22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 t="s">
        <v>23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43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63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 t="s">
        <v>23</v>
      </c>
      <c r="AE8" s="9" t="s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>COUNTIF(AB8:BC8,"X")+COUNTIF(AB8:BC8,"Q")+COUNTIF(AB8:BC8,"XCG")+COUNTIF(AB8:BC8,"XCE")</f>
        <v>3</v>
      </c>
      <c r="BE8" s="11"/>
    </row>
    <row r="9" spans="1:57" ht="18" customHeight="1">
      <c r="A9" s="7" t="s">
        <v>62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23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1</v>
      </c>
      <c r="BE9" s="11"/>
    </row>
    <row r="10" spans="1:57" ht="18" customHeight="1">
      <c r="A10" s="7" t="s">
        <v>64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9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 t="s">
        <v>27</v>
      </c>
      <c r="R11" s="9"/>
      <c r="S11" s="9"/>
      <c r="T11" s="9" t="s">
        <v>23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14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21</v>
      </c>
      <c r="AU1" s="14">
        <v>22</v>
      </c>
      <c r="AV1" s="14">
        <v>23</v>
      </c>
      <c r="AW1" s="14">
        <v>24</v>
      </c>
      <c r="AX1" s="14">
        <v>19</v>
      </c>
      <c r="AY1" s="14">
        <v>25</v>
      </c>
      <c r="AZ1" s="14">
        <v>20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 t="s">
        <v>23</v>
      </c>
      <c r="AE2" s="9"/>
      <c r="AF2" s="9"/>
      <c r="AG2" s="9"/>
      <c r="AH2" s="9"/>
      <c r="AI2" s="9"/>
      <c r="AJ2" s="9"/>
      <c r="AK2" s="9"/>
      <c r="AL2" s="9" t="s">
        <v>23</v>
      </c>
      <c r="AM2" s="9" t="s">
        <v>23</v>
      </c>
      <c r="AN2" s="9" t="s">
        <v>23</v>
      </c>
      <c r="AO2" s="9"/>
      <c r="AP2" s="9"/>
      <c r="AQ2" s="9" t="s">
        <v>23</v>
      </c>
      <c r="AR2" s="9" t="s">
        <v>23</v>
      </c>
      <c r="AS2" s="9"/>
      <c r="AT2" s="9"/>
      <c r="AU2" s="9" t="s">
        <v>23</v>
      </c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14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 t="s">
        <v>23</v>
      </c>
      <c r="AI3" s="9" t="s">
        <v>23</v>
      </c>
      <c r="AJ3" s="9" t="s">
        <v>23</v>
      </c>
      <c r="AK3" s="9" t="s">
        <v>23</v>
      </c>
      <c r="AL3" s="9"/>
      <c r="AM3" s="9"/>
      <c r="AN3" s="9"/>
      <c r="AO3" s="9" t="s">
        <v>23</v>
      </c>
      <c r="AP3" s="9" t="s">
        <v>23</v>
      </c>
      <c r="AQ3" s="9"/>
      <c r="AR3" s="9"/>
      <c r="AS3" s="9" t="s">
        <v>23</v>
      </c>
      <c r="AT3" s="9" t="s">
        <v>23</v>
      </c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8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23</v>
      </c>
      <c r="AG4" s="9" t="s">
        <v>23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2</v>
      </c>
      <c r="BE4" s="11"/>
    </row>
    <row r="5" spans="1:57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43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23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</v>
      </c>
      <c r="BE7" s="11"/>
    </row>
    <row r="8" spans="1:57" ht="18" customHeight="1">
      <c r="A8" s="7" t="s">
        <v>5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 t="s">
        <v>23</v>
      </c>
      <c r="AC10" s="9" t="s">
        <v>23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2</v>
      </c>
      <c r="BE10" s="11"/>
    </row>
    <row r="11" spans="1:57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23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43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 t="s">
        <v>23</v>
      </c>
      <c r="AI8" s="9" t="s">
        <v>23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2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23</v>
      </c>
      <c r="AF9" s="9" t="s">
        <v>23</v>
      </c>
      <c r="AG9" s="9" t="s">
        <v>23</v>
      </c>
      <c r="AH9" s="9"/>
      <c r="AI9" s="9"/>
      <c r="AJ9" s="9" t="s">
        <v>23</v>
      </c>
      <c r="AK9" s="9" t="s">
        <v>23</v>
      </c>
      <c r="AL9" s="9" t="s">
        <v>23</v>
      </c>
      <c r="AM9" s="9" t="s">
        <v>23</v>
      </c>
      <c r="AN9" s="9" t="s">
        <v>23</v>
      </c>
      <c r="AO9" s="9" t="s">
        <v>23</v>
      </c>
      <c r="AP9" s="9" t="s">
        <v>23</v>
      </c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22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44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 t="s">
        <v>23</v>
      </c>
      <c r="AD11" s="9" t="s">
        <v>23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2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25</v>
      </c>
      <c r="AZ1" s="4">
        <v>24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 t="s">
        <v>23</v>
      </c>
      <c r="AE3" s="9" t="s">
        <v>23</v>
      </c>
      <c r="AF3" s="9" t="s">
        <v>23</v>
      </c>
      <c r="AG3" s="9" t="s">
        <v>23</v>
      </c>
      <c r="AH3" s="9"/>
      <c r="AI3" s="9" t="s">
        <v>23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6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43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1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4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36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/>
      <c r="AD11" s="9"/>
      <c r="AE11" s="9"/>
      <c r="AF11" s="9"/>
      <c r="AG11" s="9"/>
      <c r="AH11" s="9" t="s">
        <v>23</v>
      </c>
      <c r="AI11" s="9"/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 t="s">
        <v>23</v>
      </c>
      <c r="AY11" s="9"/>
      <c r="AZ11" s="9"/>
      <c r="BA11" s="9"/>
      <c r="BB11" s="9"/>
      <c r="BC11" s="9"/>
      <c r="BD11" s="10">
        <f t="shared" si="0"/>
        <v>16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10</v>
      </c>
      <c r="AK1" s="4">
        <v>11</v>
      </c>
      <c r="AL1" s="4">
        <v>12</v>
      </c>
      <c r="AM1" s="4">
        <v>13</v>
      </c>
      <c r="AN1" s="4">
        <v>9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20</v>
      </c>
      <c r="AU1" s="4">
        <v>21</v>
      </c>
      <c r="AV1" s="4">
        <v>22</v>
      </c>
      <c r="AW1" s="4">
        <v>19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18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/>
      <c r="BA9" s="9"/>
      <c r="BB9" s="9"/>
      <c r="BC9" s="9"/>
      <c r="BD9" s="10">
        <f t="shared" si="0"/>
        <v>9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28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 t="s">
        <v>23</v>
      </c>
      <c r="AC11" s="9" t="s">
        <v>23</v>
      </c>
      <c r="AD11" s="9" t="s">
        <v>23</v>
      </c>
      <c r="AE11" s="9" t="s">
        <v>23</v>
      </c>
      <c r="AF11" s="9" t="s">
        <v>23</v>
      </c>
      <c r="AG11" s="9" t="s">
        <v>23</v>
      </c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/>
      <c r="AR11" s="9"/>
      <c r="AS11" s="9"/>
      <c r="AT11" s="9"/>
      <c r="AU11" s="9"/>
      <c r="AV11" s="9"/>
      <c r="AW11" s="9"/>
      <c r="AX11" s="9"/>
      <c r="AY11" s="9"/>
      <c r="AZ11" s="9" t="s">
        <v>23</v>
      </c>
      <c r="BA11" s="9" t="s">
        <v>23</v>
      </c>
      <c r="BB11" s="9" t="s">
        <v>23</v>
      </c>
      <c r="BC11" s="9"/>
      <c r="BD11" s="10">
        <f t="shared" si="0"/>
        <v>18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7.2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7.2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7.2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7.25">
      <c r="A89" s="7"/>
    </row>
  </sheetData>
  <conditionalFormatting sqref="BD2:BD11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9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23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1</v>
      </c>
      <c r="AZ2" s="11"/>
    </row>
    <row r="3" spans="1:52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 t="s">
        <v>23</v>
      </c>
      <c r="AD4" s="9" t="s">
        <v>23</v>
      </c>
      <c r="AE4" s="9" t="s">
        <v>23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3</v>
      </c>
      <c r="AZ4" s="11"/>
    </row>
    <row r="5" spans="1:5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4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 t="s">
        <v>23</v>
      </c>
      <c r="AG6" s="9" t="s">
        <v>23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3</v>
      </c>
      <c r="AZ6" s="11"/>
    </row>
    <row r="7" spans="1:5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0</v>
      </c>
      <c r="AZ7" s="11"/>
    </row>
    <row r="8" spans="1:52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/>
      <c r="AY9" s="10">
        <f t="shared" si="0"/>
        <v>5</v>
      </c>
      <c r="AZ9" s="11"/>
    </row>
    <row r="10" spans="1:52" ht="18" customHeight="1">
      <c r="A10" s="7" t="s">
        <v>10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28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/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/>
      <c r="AT11" s="9"/>
      <c r="AU11" s="9"/>
      <c r="AV11" s="9"/>
      <c r="AW11" s="9"/>
      <c r="AX11" s="9"/>
      <c r="AY11" s="10">
        <f t="shared" si="0"/>
        <v>10</v>
      </c>
      <c r="AZ11" s="11"/>
    </row>
    <row r="12" spans="1:52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/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22</v>
      </c>
      <c r="E17" s="7" t="s">
        <v>29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23</v>
      </c>
      <c r="E18" s="7" t="s">
        <v>30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D19" s="9" t="s">
        <v>27</v>
      </c>
      <c r="E19" s="7" t="s">
        <v>31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>
        <v>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 t="s">
        <v>32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" customHeight="1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 t="s">
        <v>32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B35" s="9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C37" s="9">
        <f>SUM(B26:B35)*5</f>
        <v>80</v>
      </c>
      <c r="D37" s="9" t="s">
        <v>33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customHeight="1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7.25">
      <c r="A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7.25">
      <c r="A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1" ht="17.25">
      <c r="A92" s="1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</row>
    <row r="93" ht="17.25">
      <c r="A93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bf79</cp:lastModifiedBy>
  <dcterms:created xsi:type="dcterms:W3CDTF">2011-09-29T18:36:42Z</dcterms:created>
  <dcterms:modified xsi:type="dcterms:W3CDTF">2018-04-16T08:15:53Z</dcterms:modified>
  <cp:category/>
  <cp:version/>
  <cp:contentType/>
  <cp:contentStatus/>
</cp:coreProperties>
</file>