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30" windowHeight="8805" tabRatio="817" activeTab="0"/>
  </bookViews>
  <sheets>
    <sheet name="Generale" sheetId="1" r:id="rId1"/>
    <sheet name="Somme" sheetId="2" r:id="rId2"/>
  </sheets>
  <definedNames/>
  <calcPr fullCalcOnLoad="1"/>
</workbook>
</file>

<file path=xl/sharedStrings.xml><?xml version="1.0" encoding="utf-8"?>
<sst xmlns="http://schemas.openxmlformats.org/spreadsheetml/2006/main" count="84" uniqueCount="41">
  <si>
    <t>NOME</t>
  </si>
  <si>
    <t>Tot.</t>
  </si>
  <si>
    <t>Gianni</t>
  </si>
  <si>
    <t>Andrea</t>
  </si>
  <si>
    <t>Maurizio</t>
  </si>
  <si>
    <t>Alessandro</t>
  </si>
  <si>
    <t>Fabrizio</t>
  </si>
  <si>
    <t>Francesco</t>
  </si>
  <si>
    <t>Franco</t>
  </si>
  <si>
    <t>Simone</t>
  </si>
  <si>
    <t>Luca</t>
  </si>
  <si>
    <t>Massimiliano</t>
  </si>
  <si>
    <t>A</t>
  </si>
  <si>
    <t>Avviso</t>
  </si>
  <si>
    <t>X</t>
  </si>
  <si>
    <t>Multa</t>
  </si>
  <si>
    <t>Multa per punto</t>
  </si>
  <si>
    <t>Xp</t>
  </si>
  <si>
    <t>/</t>
  </si>
  <si>
    <t>€</t>
  </si>
  <si>
    <t>Nome</t>
  </si>
  <si>
    <t>Coppa</t>
  </si>
  <si>
    <t>SC</t>
  </si>
  <si>
    <t>Caparra</t>
  </si>
  <si>
    <t>Camp.</t>
  </si>
  <si>
    <t>AVERE</t>
  </si>
  <si>
    <t>Pagato:</t>
  </si>
  <si>
    <t>Pagare:</t>
  </si>
  <si>
    <t>A = Avviso</t>
  </si>
  <si>
    <t>X = Penalità in campionato</t>
  </si>
  <si>
    <t>Q</t>
  </si>
  <si>
    <t>Ale &amp; Gianlu</t>
  </si>
  <si>
    <t>CG</t>
  </si>
  <si>
    <t>CE = Penalità in coppa - Partite ad eliminazione diretta</t>
  </si>
  <si>
    <t>CG = Penalità in coppa - Partite del girone</t>
  </si>
  <si>
    <t>Andrea N.</t>
  </si>
  <si>
    <t>Andrea T.</t>
  </si>
  <si>
    <t>Fabry &amp; Jack</t>
  </si>
  <si>
    <t>PO = Penalità ai Play-off</t>
  </si>
  <si>
    <t>PO</t>
  </si>
  <si>
    <t>CE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</si>
</sst>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;\-0;;@"/>
  </numFmts>
  <fonts count="11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sz val="7"/>
      <name val="Palatino Linotype"/>
      <family val="1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1"/>
      <color indexed="57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9"/>
  <sheetViews>
    <sheetView tabSelected="1" zoomScale="80" zoomScaleNormal="80" workbookViewId="0" topLeftCell="A1">
      <selection activeCell="BF1" sqref="BF1"/>
    </sheetView>
  </sheetViews>
  <sheetFormatPr defaultColWidth="9.140625" defaultRowHeight="12.75"/>
  <cols>
    <col min="1" max="1" width="15.421875" style="1" customWidth="1"/>
    <col min="2" max="2" width="3.7109375" style="1" hidden="1" customWidth="1"/>
    <col min="3" max="6" width="4.7109375" style="1" hidden="1" customWidth="1"/>
    <col min="7" max="27" width="4.7109375" style="0" hidden="1" customWidth="1"/>
    <col min="28" max="64" width="4.7109375" style="0" customWidth="1"/>
    <col min="65" max="65" width="4.140625" style="3" customWidth="1"/>
    <col min="66" max="66" width="4.57421875" style="3" customWidth="1"/>
    <col min="67" max="67" width="4.28125" style="3" customWidth="1"/>
    <col min="68" max="68" width="4.140625" style="3" bestFit="1" customWidth="1"/>
    <col min="69" max="69" width="4.421875" style="3" bestFit="1" customWidth="1"/>
    <col min="70" max="70" width="9.140625" style="18" customWidth="1"/>
  </cols>
  <sheetData>
    <row r="1" spans="1:70" s="4" customFormat="1" ht="15" customHeight="1">
      <c r="A1" s="3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</v>
      </c>
      <c r="AB1" s="3">
        <v>3</v>
      </c>
      <c r="AC1" s="3">
        <v>4</v>
      </c>
      <c r="AD1" s="3">
        <v>5</v>
      </c>
      <c r="AE1" s="3">
        <v>6</v>
      </c>
      <c r="AF1" s="3">
        <v>7</v>
      </c>
      <c r="AG1" s="3">
        <v>8</v>
      </c>
      <c r="AH1" s="3">
        <v>9</v>
      </c>
      <c r="AI1" s="3">
        <v>10</v>
      </c>
      <c r="AJ1" s="3">
        <v>11</v>
      </c>
      <c r="AK1" s="3">
        <v>12</v>
      </c>
      <c r="AL1" s="3">
        <v>13</v>
      </c>
      <c r="AM1" s="3">
        <v>14</v>
      </c>
      <c r="AN1" s="3">
        <v>15</v>
      </c>
      <c r="AO1" s="3">
        <v>16</v>
      </c>
      <c r="AP1" s="3">
        <v>17</v>
      </c>
      <c r="AQ1" s="3">
        <v>18</v>
      </c>
      <c r="AR1" s="3">
        <v>19</v>
      </c>
      <c r="AS1" s="3">
        <v>20</v>
      </c>
      <c r="AT1" s="3">
        <v>21</v>
      </c>
      <c r="AU1" s="3">
        <v>22</v>
      </c>
      <c r="AV1" s="3">
        <v>23</v>
      </c>
      <c r="AW1" s="3">
        <v>24</v>
      </c>
      <c r="AX1" s="3">
        <v>25</v>
      </c>
      <c r="AY1" s="3">
        <v>26</v>
      </c>
      <c r="AZ1" s="3">
        <v>27</v>
      </c>
      <c r="BA1" s="3">
        <v>28</v>
      </c>
      <c r="BB1" s="3">
        <v>29</v>
      </c>
      <c r="BC1" s="3">
        <v>30</v>
      </c>
      <c r="BD1" s="3">
        <v>31</v>
      </c>
      <c r="BE1" s="3">
        <v>32</v>
      </c>
      <c r="BF1" s="3">
        <v>33</v>
      </c>
      <c r="BG1" s="3">
        <v>34</v>
      </c>
      <c r="BH1" s="3">
        <v>35</v>
      </c>
      <c r="BI1" s="3">
        <v>36</v>
      </c>
      <c r="BJ1" s="3">
        <v>37</v>
      </c>
      <c r="BK1" s="3">
        <v>38</v>
      </c>
      <c r="BL1" s="3"/>
      <c r="BM1" s="3" t="s">
        <v>12</v>
      </c>
      <c r="BN1" s="3" t="s">
        <v>14</v>
      </c>
      <c r="BO1" s="3" t="s">
        <v>32</v>
      </c>
      <c r="BP1" s="3" t="s">
        <v>40</v>
      </c>
      <c r="BQ1" s="3" t="s">
        <v>39</v>
      </c>
      <c r="BR1" s="17" t="s">
        <v>30</v>
      </c>
    </row>
    <row r="2" spans="1:70" ht="18" customHeight="1">
      <c r="A2" s="2" t="s">
        <v>31</v>
      </c>
      <c r="B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 t="s">
        <v>12</v>
      </c>
      <c r="AP2" s="1"/>
      <c r="AQ2" s="1" t="s">
        <v>14</v>
      </c>
      <c r="AR2" s="1"/>
      <c r="AS2" s="1"/>
      <c r="AT2" s="1"/>
      <c r="AU2" s="1"/>
      <c r="AV2" s="1"/>
      <c r="AW2" s="1" t="s">
        <v>14</v>
      </c>
      <c r="AX2" s="1"/>
      <c r="AY2" s="1"/>
      <c r="AZ2" s="1"/>
      <c r="BA2" s="1"/>
      <c r="BB2" s="1"/>
      <c r="BC2" s="1"/>
      <c r="BD2" s="1"/>
      <c r="BE2" s="1" t="s">
        <v>14</v>
      </c>
      <c r="BF2" s="1"/>
      <c r="BG2" s="1"/>
      <c r="BH2" s="1"/>
      <c r="BI2" s="1"/>
      <c r="BJ2" s="1"/>
      <c r="BK2" s="1"/>
      <c r="BL2" s="1"/>
      <c r="BM2" s="19">
        <f>COUNTIF(AB2:BL2,"A")</f>
        <v>1</v>
      </c>
      <c r="BN2" s="19">
        <f>COUNTIF(AB2:BL2,"X")+COUNTIF(AB2:BL2,"Q")+COUNTIF(AB2:BL2,"XCG")+COUNTIF(AB2:BL2,"XCE")</f>
        <v>3</v>
      </c>
      <c r="BO2" s="19">
        <f>COUNTIF(AB2:BL2,"CG")+COUNTIF(AB2:BL2,"XCG")</f>
        <v>0</v>
      </c>
      <c r="BP2" s="19">
        <f>COUNTIF(AB2:BL2,"CE")+COUNTIF(AB2:BL2,"XCE")</f>
        <v>0</v>
      </c>
      <c r="BQ2" s="21">
        <f aca="true" t="shared" si="0" ref="BQ2:BQ11">COUNTIF(AB2:BL2,"PO")</f>
        <v>0</v>
      </c>
      <c r="BR2" s="20"/>
    </row>
    <row r="3" spans="1:70" ht="18" customHeight="1">
      <c r="A3" s="2" t="s">
        <v>35</v>
      </c>
      <c r="B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9">
        <f aca="true" t="shared" si="1" ref="BM3:BM10">COUNTIF(AB3:BL3,"A")</f>
        <v>0</v>
      </c>
      <c r="BN3" s="19">
        <f aca="true" t="shared" si="2" ref="BN3:BN11">COUNTIF(AB3:BL3,"X")+COUNTIF(AB3:BL3,"Q")+COUNTIF(AB3:BL3,"XCG")+COUNTIF(AB3:BL3,"XCE")</f>
        <v>0</v>
      </c>
      <c r="BO3" s="19">
        <f aca="true" t="shared" si="3" ref="BO3:BO11">COUNTIF(AB3:BL3,"CG")+COUNTIF(AB3:BL3,"XCG")</f>
        <v>0</v>
      </c>
      <c r="BP3" s="19">
        <f aca="true" t="shared" si="4" ref="BP3:BP11">COUNTIF(AB3:BL3,"CE")+COUNTIF(AB3:BL3,"XCE")</f>
        <v>0</v>
      </c>
      <c r="BQ3" s="21">
        <f t="shared" si="0"/>
        <v>0</v>
      </c>
      <c r="BR3" s="20"/>
    </row>
    <row r="4" spans="1:70" ht="18" customHeight="1">
      <c r="A4" s="2" t="s">
        <v>36</v>
      </c>
      <c r="B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 t="s">
        <v>12</v>
      </c>
      <c r="BD4" s="1"/>
      <c r="BE4" s="1"/>
      <c r="BF4" s="1"/>
      <c r="BG4" s="1"/>
      <c r="BH4" s="1"/>
      <c r="BI4" s="1"/>
      <c r="BJ4" s="1"/>
      <c r="BK4" s="1"/>
      <c r="BL4" s="1"/>
      <c r="BM4" s="19">
        <f t="shared" si="1"/>
        <v>1</v>
      </c>
      <c r="BN4" s="19">
        <f t="shared" si="2"/>
        <v>0</v>
      </c>
      <c r="BO4" s="19">
        <f t="shared" si="3"/>
        <v>0</v>
      </c>
      <c r="BP4" s="19">
        <f t="shared" si="4"/>
        <v>0</v>
      </c>
      <c r="BQ4" s="21">
        <f t="shared" si="0"/>
        <v>0</v>
      </c>
      <c r="BR4" s="20"/>
    </row>
    <row r="5" spans="1:70" ht="18" customHeight="1">
      <c r="A5" s="2" t="s">
        <v>6</v>
      </c>
      <c r="B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9">
        <f t="shared" si="1"/>
        <v>0</v>
      </c>
      <c r="BN5" s="19">
        <f t="shared" si="2"/>
        <v>0</v>
      </c>
      <c r="BO5" s="19">
        <f t="shared" si="3"/>
        <v>0</v>
      </c>
      <c r="BP5" s="19">
        <f t="shared" si="4"/>
        <v>0</v>
      </c>
      <c r="BQ5" s="21">
        <f t="shared" si="0"/>
        <v>0</v>
      </c>
      <c r="BR5" s="20"/>
    </row>
    <row r="6" spans="1:70" ht="18" customHeight="1">
      <c r="A6" s="2" t="s">
        <v>37</v>
      </c>
      <c r="B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9">
        <f>COUNTIF(AB6:BL6,"A")</f>
        <v>0</v>
      </c>
      <c r="BN6" s="19">
        <f>COUNTIF(AB6:BL6,"X")+COUNTIF(AB6:BL6,"Q")+COUNTIF(AB6:BL6,"XCG")+COUNTIF(AB6:BL6,"XCE")</f>
        <v>0</v>
      </c>
      <c r="BO6" s="19">
        <f>COUNTIF(AB6:BL6,"CG")+COUNTIF(AB6:BL6,"XCG")</f>
        <v>0</v>
      </c>
      <c r="BP6" s="19">
        <f t="shared" si="4"/>
        <v>0</v>
      </c>
      <c r="BQ6" s="21">
        <f t="shared" si="0"/>
        <v>0</v>
      </c>
      <c r="BR6" s="20"/>
    </row>
    <row r="7" spans="1:70" ht="18" customHeight="1">
      <c r="A7" s="2" t="s">
        <v>7</v>
      </c>
      <c r="B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9">
        <f t="shared" si="1"/>
        <v>0</v>
      </c>
      <c r="BN7" s="19">
        <f t="shared" si="2"/>
        <v>0</v>
      </c>
      <c r="BO7" s="19">
        <f t="shared" si="3"/>
        <v>0</v>
      </c>
      <c r="BP7" s="19">
        <f t="shared" si="4"/>
        <v>0</v>
      </c>
      <c r="BQ7" s="21">
        <f t="shared" si="0"/>
        <v>0</v>
      </c>
      <c r="BR7" s="20"/>
    </row>
    <row r="8" spans="1:70" ht="18" customHeight="1">
      <c r="A8" s="2" t="s">
        <v>2</v>
      </c>
      <c r="B8" s="6"/>
      <c r="G8" s="1"/>
      <c r="H8" s="1"/>
      <c r="I8" s="1"/>
      <c r="J8" s="1"/>
      <c r="K8" s="1"/>
      <c r="L8" s="1"/>
      <c r="M8" s="1"/>
      <c r="N8" s="1"/>
      <c r="O8" s="1"/>
      <c r="P8" s="1" t="s">
        <v>17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 t="s">
        <v>12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9">
        <f t="shared" si="1"/>
        <v>1</v>
      </c>
      <c r="BN8" s="19">
        <f t="shared" si="2"/>
        <v>0</v>
      </c>
      <c r="BO8" s="19">
        <f t="shared" si="3"/>
        <v>0</v>
      </c>
      <c r="BP8" s="19">
        <f t="shared" si="4"/>
        <v>0</v>
      </c>
      <c r="BQ8" s="21">
        <f t="shared" si="0"/>
        <v>0</v>
      </c>
      <c r="BR8" s="20"/>
    </row>
    <row r="9" spans="1:70" ht="18" customHeight="1">
      <c r="A9" s="2" t="s">
        <v>10</v>
      </c>
      <c r="B9" s="6"/>
      <c r="H9" s="1"/>
      <c r="I9" s="1"/>
      <c r="J9" s="1"/>
      <c r="K9" s="1" t="s">
        <v>12</v>
      </c>
      <c r="L9" s="1"/>
      <c r="M9" s="1"/>
      <c r="N9" s="1"/>
      <c r="O9" s="1"/>
      <c r="P9" s="1"/>
      <c r="Q9" s="1" t="s">
        <v>17</v>
      </c>
      <c r="R9" s="1"/>
      <c r="S9" s="1"/>
      <c r="T9" s="1" t="s">
        <v>14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 t="s">
        <v>12</v>
      </c>
      <c r="AM9" s="1"/>
      <c r="AN9" s="1"/>
      <c r="AO9" s="1"/>
      <c r="AP9" s="1"/>
      <c r="AQ9" s="1"/>
      <c r="AR9" s="1"/>
      <c r="AS9" s="1" t="s">
        <v>14</v>
      </c>
      <c r="AT9" s="1"/>
      <c r="AU9" s="1"/>
      <c r="AV9" s="1" t="s">
        <v>32</v>
      </c>
      <c r="AW9" s="1"/>
      <c r="AX9" s="1" t="s">
        <v>14</v>
      </c>
      <c r="AY9" s="1"/>
      <c r="AZ9" s="1"/>
      <c r="BA9" s="1"/>
      <c r="BB9" s="1"/>
      <c r="BC9" s="1"/>
      <c r="BD9" s="1"/>
      <c r="BE9" s="1" t="s">
        <v>14</v>
      </c>
      <c r="BF9" s="1"/>
      <c r="BG9" s="1"/>
      <c r="BH9" s="1"/>
      <c r="BI9" s="1"/>
      <c r="BJ9" s="1"/>
      <c r="BK9" s="1"/>
      <c r="BL9" s="1"/>
      <c r="BM9" s="19">
        <f t="shared" si="1"/>
        <v>1</v>
      </c>
      <c r="BN9" s="19">
        <f t="shared" si="2"/>
        <v>3</v>
      </c>
      <c r="BO9" s="19">
        <f t="shared" si="3"/>
        <v>1</v>
      </c>
      <c r="BP9" s="19">
        <f t="shared" si="4"/>
        <v>0</v>
      </c>
      <c r="BQ9" s="21">
        <f t="shared" si="0"/>
        <v>0</v>
      </c>
      <c r="BR9" s="20"/>
    </row>
    <row r="10" spans="1:70" ht="18" customHeight="1">
      <c r="A10" s="2" t="s">
        <v>4</v>
      </c>
      <c r="B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9">
        <f t="shared" si="1"/>
        <v>0</v>
      </c>
      <c r="BN10" s="19">
        <f t="shared" si="2"/>
        <v>0</v>
      </c>
      <c r="BO10" s="19">
        <f t="shared" si="3"/>
        <v>0</v>
      </c>
      <c r="BP10" s="19">
        <f t="shared" si="4"/>
        <v>0</v>
      </c>
      <c r="BQ10" s="21">
        <f t="shared" si="0"/>
        <v>0</v>
      </c>
      <c r="BR10" s="20"/>
    </row>
    <row r="11" spans="1:70" ht="18" customHeight="1">
      <c r="A11" s="2" t="s">
        <v>11</v>
      </c>
      <c r="B11" s="6"/>
      <c r="H11" s="1"/>
      <c r="I11" s="1"/>
      <c r="J11" s="1"/>
      <c r="K11" s="1" t="s">
        <v>12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 t="s">
        <v>14</v>
      </c>
      <c r="Y11" s="1"/>
      <c r="Z11" s="1"/>
      <c r="AA11" s="1"/>
      <c r="AB11" s="1"/>
      <c r="AC11" s="1"/>
      <c r="AD11" s="1"/>
      <c r="AE11" s="1"/>
      <c r="AF11" s="1" t="s">
        <v>12</v>
      </c>
      <c r="AG11" s="1"/>
      <c r="AH11" s="1"/>
      <c r="AI11" s="1" t="s">
        <v>14</v>
      </c>
      <c r="AJ11" s="1"/>
      <c r="AK11" s="1"/>
      <c r="AL11" s="1"/>
      <c r="AM11" s="1"/>
      <c r="AN11" s="1" t="s">
        <v>14</v>
      </c>
      <c r="AO11" s="1" t="s">
        <v>14</v>
      </c>
      <c r="AP11" s="1"/>
      <c r="AQ11" s="1"/>
      <c r="AR11" s="1"/>
      <c r="AS11" s="1"/>
      <c r="AT11" s="1"/>
      <c r="AU11" s="1"/>
      <c r="AV11" s="1"/>
      <c r="AW11" s="1" t="s">
        <v>14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9">
        <f>COUNTIF(AB11:BL11,"A")</f>
        <v>1</v>
      </c>
      <c r="BN11" s="19">
        <f t="shared" si="2"/>
        <v>4</v>
      </c>
      <c r="BO11" s="19">
        <f t="shared" si="3"/>
        <v>0</v>
      </c>
      <c r="BP11" s="19">
        <f t="shared" si="4"/>
        <v>0</v>
      </c>
      <c r="BQ11" s="21">
        <f t="shared" si="0"/>
        <v>0</v>
      </c>
      <c r="BR11" s="20"/>
    </row>
    <row r="12" spans="1:64" ht="18" customHeight="1">
      <c r="A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customHeight="1">
      <c r="A13" s="2"/>
      <c r="D13" s="1" t="s">
        <v>12</v>
      </c>
      <c r="E13" s="2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customHeight="1">
      <c r="A14" s="2"/>
      <c r="D14" s="1" t="s">
        <v>14</v>
      </c>
      <c r="E14" s="2" t="s">
        <v>15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 customHeight="1">
      <c r="A15" s="2" t="s">
        <v>28</v>
      </c>
      <c r="D15" s="1" t="s">
        <v>17</v>
      </c>
      <c r="E15" s="2" t="s">
        <v>16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customHeight="1">
      <c r="A16" s="2" t="s">
        <v>29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 customHeight="1">
      <c r="A17" s="2" t="s">
        <v>34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8" customHeight="1">
      <c r="A18" s="2" t="s">
        <v>33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8" customHeight="1">
      <c r="A19" s="2" t="s">
        <v>38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customHeight="1">
      <c r="A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customHeight="1">
      <c r="A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customHeight="1">
      <c r="A22" s="2"/>
      <c r="B22" s="1">
        <v>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8" customHeight="1">
      <c r="A23" s="2"/>
      <c r="B23" s="1" t="s">
        <v>18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2"/>
      <c r="B24" s="1" t="s">
        <v>18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2"/>
      <c r="B25" s="1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7.25">
      <c r="A26" s="2"/>
      <c r="B26" s="1">
        <v>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7.25">
      <c r="A27" s="2"/>
      <c r="B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7.25">
      <c r="A28" s="2"/>
      <c r="B28" s="1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7.25">
      <c r="A29" s="2"/>
      <c r="B29" s="1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7.25">
      <c r="A30" s="2"/>
      <c r="B30" s="1" t="s">
        <v>18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7.25">
      <c r="A31" s="2"/>
      <c r="B31" s="1">
        <v>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7.25">
      <c r="A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7.25">
      <c r="A33" s="2"/>
      <c r="C33" s="1">
        <f>SUM(B22:B31)*5</f>
        <v>80</v>
      </c>
      <c r="D33" s="1" t="s">
        <v>19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7.25">
      <c r="A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7.25">
      <c r="A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7.25">
      <c r="A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7.25">
      <c r="A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7.25">
      <c r="A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7.25">
      <c r="A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7.25">
      <c r="A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7.25">
      <c r="A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7.25">
      <c r="A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7.25">
      <c r="A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7.25">
      <c r="A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7.25">
      <c r="A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7.25">
      <c r="A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7.25">
      <c r="A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7.25">
      <c r="A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7.25">
      <c r="A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7.25">
      <c r="A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7.25">
      <c r="A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7.25">
      <c r="A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7.25">
      <c r="A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7.25">
      <c r="A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5" customHeight="1">
      <c r="A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7.25">
      <c r="A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7.25">
      <c r="A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7.25">
      <c r="A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7.25">
      <c r="A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7.25">
      <c r="A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7.25">
      <c r="A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7.25">
      <c r="A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7.25">
      <c r="A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7.25">
      <c r="A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7.25">
      <c r="A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7.25">
      <c r="A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7.25">
      <c r="A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7.25">
      <c r="A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7.25">
      <c r="A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7.25">
      <c r="A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7.25">
      <c r="A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7.25">
      <c r="A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7.25">
      <c r="A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7.25">
      <c r="A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7.25">
      <c r="A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7.25">
      <c r="A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7.25">
      <c r="A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7.25">
      <c r="A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7.25">
      <c r="A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7.25">
      <c r="A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7.25">
      <c r="A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7.25">
      <c r="A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7.25">
      <c r="A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7.25">
      <c r="A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7.25">
      <c r="A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7.25">
      <c r="A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9" ht="17.25">
      <c r="A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/>
      <c r="BN88"/>
      <c r="BO88"/>
      <c r="BP88"/>
      <c r="BQ88"/>
    </row>
    <row r="89" ht="17.25">
      <c r="A89" s="2"/>
    </row>
  </sheetData>
  <conditionalFormatting sqref="BN2:BN11">
    <cfRule type="cellIs" priority="1" dxfId="0" operator="greaterThan" stopIfTrue="1">
      <formula>0</formula>
    </cfRule>
  </conditionalFormatting>
  <conditionalFormatting sqref="BO2:BO11">
    <cfRule type="cellIs" priority="2" dxfId="1" operator="greaterThan" stopIfTrue="1">
      <formula>0</formula>
    </cfRule>
  </conditionalFormatting>
  <conditionalFormatting sqref="BP2:BP11">
    <cfRule type="cellIs" priority="3" dxfId="2" operator="greaterThan" stopIfTrue="1">
      <formula>0</formula>
    </cfRule>
  </conditionalFormatting>
  <conditionalFormatting sqref="BQ2:BQ11">
    <cfRule type="cellIs" priority="4" dxfId="3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0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5" width="8.28125" style="1" customWidth="1"/>
    <col min="6" max="6" width="4.7109375" style="1" customWidth="1"/>
    <col min="7" max="7" width="8.28125" style="1" customWidth="1"/>
    <col min="8" max="8" width="2.7109375" style="0" customWidth="1"/>
    <col min="9" max="9" width="4.7109375" style="0" customWidth="1"/>
    <col min="10" max="11" width="6.8515625" style="1" customWidth="1"/>
    <col min="12" max="38" width="4.7109375" style="0" customWidth="1"/>
    <col min="39" max="39" width="3.7109375" style="0" customWidth="1"/>
    <col min="40" max="40" width="9.140625" style="3" customWidth="1"/>
  </cols>
  <sheetData>
    <row r="1" spans="1:11" ht="17.25">
      <c r="A1" s="9" t="s">
        <v>20</v>
      </c>
      <c r="B1" s="9" t="s">
        <v>24</v>
      </c>
      <c r="C1" s="9" t="s">
        <v>21</v>
      </c>
      <c r="D1" s="9" t="s">
        <v>22</v>
      </c>
      <c r="E1" s="9" t="s">
        <v>23</v>
      </c>
      <c r="G1" s="22" t="s">
        <v>25</v>
      </c>
      <c r="H1" s="23"/>
      <c r="J1" s="13" t="s">
        <v>26</v>
      </c>
      <c r="K1" s="9" t="s">
        <v>27</v>
      </c>
    </row>
    <row r="2" ht="17.25">
      <c r="G2" s="3"/>
    </row>
    <row r="3" spans="1:39" ht="18" customHeight="1">
      <c r="A3" s="7" t="s">
        <v>5</v>
      </c>
      <c r="B3" s="8">
        <v>0</v>
      </c>
      <c r="C3" s="8">
        <v>0</v>
      </c>
      <c r="D3" s="8">
        <v>0</v>
      </c>
      <c r="E3" s="8">
        <v>15</v>
      </c>
      <c r="G3" s="11">
        <f>SUM(B3:E3)</f>
        <v>15</v>
      </c>
      <c r="H3" s="12" t="s">
        <v>19</v>
      </c>
      <c r="I3" s="1"/>
      <c r="J3" s="8">
        <f>G3</f>
        <v>15</v>
      </c>
      <c r="K3" s="8">
        <f>SUM(-50+G3)</f>
        <v>-35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8" customHeight="1">
      <c r="A4" s="7" t="s">
        <v>3</v>
      </c>
      <c r="B4" s="8">
        <v>0</v>
      </c>
      <c r="C4" s="8">
        <v>0</v>
      </c>
      <c r="D4" s="8">
        <v>0</v>
      </c>
      <c r="E4" s="8">
        <v>25</v>
      </c>
      <c r="G4" s="11">
        <f aca="true" t="shared" si="0" ref="G4:G12">SUM(B4:E4)</f>
        <v>25</v>
      </c>
      <c r="H4" s="12" t="s">
        <v>19</v>
      </c>
      <c r="I4" s="1"/>
      <c r="J4" s="8">
        <f aca="true" t="shared" si="1" ref="J4:J12">G4</f>
        <v>25</v>
      </c>
      <c r="K4" s="10">
        <f aca="true" t="shared" si="2" ref="K4:K12">SUM(-50+G4)</f>
        <v>-25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8" customHeight="1">
      <c r="A5" s="7" t="s">
        <v>6</v>
      </c>
      <c r="B5" s="8">
        <v>350</v>
      </c>
      <c r="C5" s="8">
        <v>0</v>
      </c>
      <c r="D5" s="8">
        <v>50</v>
      </c>
      <c r="E5" s="8">
        <v>25</v>
      </c>
      <c r="G5" s="11">
        <f t="shared" si="0"/>
        <v>425</v>
      </c>
      <c r="H5" s="12" t="s">
        <v>19</v>
      </c>
      <c r="I5" s="1"/>
      <c r="J5" s="10">
        <f t="shared" si="1"/>
        <v>425</v>
      </c>
      <c r="K5" s="8">
        <f t="shared" si="2"/>
        <v>375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8" customHeight="1">
      <c r="A6" s="7" t="s">
        <v>7</v>
      </c>
      <c r="B6" s="8">
        <v>125</v>
      </c>
      <c r="C6" s="8">
        <v>0</v>
      </c>
      <c r="D6" s="8">
        <v>0</v>
      </c>
      <c r="E6" s="8">
        <v>20</v>
      </c>
      <c r="G6" s="11">
        <f t="shared" si="0"/>
        <v>145</v>
      </c>
      <c r="H6" s="12" t="s">
        <v>19</v>
      </c>
      <c r="I6" s="1"/>
      <c r="J6" s="8">
        <f t="shared" si="1"/>
        <v>145</v>
      </c>
      <c r="K6" s="8">
        <f t="shared" si="2"/>
        <v>95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7.25">
      <c r="A7" s="7" t="s">
        <v>8</v>
      </c>
      <c r="B7" s="8">
        <v>0</v>
      </c>
      <c r="C7" s="8">
        <v>0</v>
      </c>
      <c r="D7" s="8">
        <v>0</v>
      </c>
      <c r="E7" s="8">
        <v>0</v>
      </c>
      <c r="G7" s="11">
        <f t="shared" si="0"/>
        <v>0</v>
      </c>
      <c r="H7" s="12" t="s">
        <v>19</v>
      </c>
      <c r="I7" s="1"/>
      <c r="J7" s="8">
        <f t="shared" si="1"/>
        <v>0</v>
      </c>
      <c r="K7" s="8">
        <f t="shared" si="2"/>
        <v>-50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7.25">
      <c r="A8" s="7" t="s">
        <v>2</v>
      </c>
      <c r="B8" s="8">
        <v>0</v>
      </c>
      <c r="C8" s="8">
        <v>0</v>
      </c>
      <c r="D8" s="8">
        <v>0</v>
      </c>
      <c r="E8" s="8">
        <v>20</v>
      </c>
      <c r="G8" s="11">
        <f t="shared" si="0"/>
        <v>20</v>
      </c>
      <c r="H8" s="12" t="s">
        <v>19</v>
      </c>
      <c r="I8" s="1"/>
      <c r="J8" s="8">
        <f t="shared" si="1"/>
        <v>20</v>
      </c>
      <c r="K8" s="8">
        <f t="shared" si="2"/>
        <v>-30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7.25">
      <c r="A9" s="7" t="s">
        <v>10</v>
      </c>
      <c r="B9" s="8">
        <v>75</v>
      </c>
      <c r="C9" s="8">
        <v>0</v>
      </c>
      <c r="D9" s="8">
        <v>0</v>
      </c>
      <c r="E9" s="8">
        <v>15</v>
      </c>
      <c r="G9" s="11">
        <f t="shared" si="0"/>
        <v>90</v>
      </c>
      <c r="H9" s="12" t="s">
        <v>19</v>
      </c>
      <c r="I9" s="1"/>
      <c r="J9" s="8">
        <f t="shared" si="1"/>
        <v>90</v>
      </c>
      <c r="K9" s="8">
        <f t="shared" si="2"/>
        <v>40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7.25">
      <c r="A10" s="7" t="s">
        <v>11</v>
      </c>
      <c r="B10" s="8">
        <v>0</v>
      </c>
      <c r="C10" s="8">
        <v>150</v>
      </c>
      <c r="D10" s="8">
        <v>0</v>
      </c>
      <c r="E10" s="8">
        <v>20</v>
      </c>
      <c r="G10" s="11">
        <f t="shared" si="0"/>
        <v>170</v>
      </c>
      <c r="H10" s="12" t="s">
        <v>19</v>
      </c>
      <c r="I10" s="1"/>
      <c r="J10" s="8">
        <f t="shared" si="1"/>
        <v>170</v>
      </c>
      <c r="K10" s="10">
        <f t="shared" si="2"/>
        <v>120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7.25">
      <c r="A11" s="7" t="s">
        <v>4</v>
      </c>
      <c r="B11" s="8">
        <v>0</v>
      </c>
      <c r="C11" s="8">
        <v>0</v>
      </c>
      <c r="D11" s="8">
        <v>0</v>
      </c>
      <c r="E11" s="8">
        <v>25</v>
      </c>
      <c r="G11" s="11">
        <f t="shared" si="0"/>
        <v>25</v>
      </c>
      <c r="H11" s="12" t="s">
        <v>19</v>
      </c>
      <c r="I11" s="1"/>
      <c r="J11" s="8">
        <f t="shared" si="1"/>
        <v>25</v>
      </c>
      <c r="K11" s="8">
        <f t="shared" si="2"/>
        <v>-25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7.25">
      <c r="A12" s="7" t="s">
        <v>9</v>
      </c>
      <c r="B12" s="8">
        <v>0</v>
      </c>
      <c r="C12" s="8">
        <v>0</v>
      </c>
      <c r="D12" s="8">
        <v>0</v>
      </c>
      <c r="E12" s="8">
        <v>5</v>
      </c>
      <c r="G12" s="11">
        <f t="shared" si="0"/>
        <v>5</v>
      </c>
      <c r="H12" s="12" t="s">
        <v>19</v>
      </c>
      <c r="I12" s="1"/>
      <c r="J12" s="8">
        <f t="shared" si="1"/>
        <v>5</v>
      </c>
      <c r="K12" s="8">
        <f t="shared" si="2"/>
        <v>-45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7.25">
      <c r="A13" s="2"/>
      <c r="H13" s="1"/>
      <c r="I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7.25">
      <c r="A14" s="14"/>
      <c r="B14" s="15"/>
      <c r="C14" s="15"/>
      <c r="D14" s="15"/>
      <c r="E14" s="15"/>
      <c r="H14" s="1"/>
      <c r="I14" s="1"/>
      <c r="J14" s="16">
        <f>SUM(J3:J12)</f>
        <v>920</v>
      </c>
      <c r="K14" s="16">
        <f>SUM(K3:K12)</f>
        <v>420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7.25">
      <c r="A15" s="14" t="s">
        <v>1</v>
      </c>
      <c r="B15" s="15">
        <f>SUM(B3:B12)</f>
        <v>550</v>
      </c>
      <c r="C15" s="15">
        <f>SUM(C3:C12)</f>
        <v>150</v>
      </c>
      <c r="D15" s="15">
        <f>SUM(D3:D12)</f>
        <v>50</v>
      </c>
      <c r="E15" s="15">
        <f>SUM(E3:E12)</f>
        <v>170</v>
      </c>
      <c r="H15" s="1"/>
      <c r="I15" s="1"/>
      <c r="J15" s="15">
        <f>SUM(J3:J12)+(250-E15)</f>
        <v>1000</v>
      </c>
      <c r="K15" s="15">
        <f>SUM(K3:K12)+500+(250-E15)</f>
        <v>1000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7.25">
      <c r="A16" s="2"/>
      <c r="H16" s="1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7.25">
      <c r="A17" s="2"/>
      <c r="H17" s="1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7.25">
      <c r="A18" s="2"/>
      <c r="H18" s="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7.25">
      <c r="A19" s="2"/>
      <c r="H19" s="1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7.25">
      <c r="A20" s="2"/>
      <c r="H20" s="1"/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7.25">
      <c r="A21" s="2"/>
      <c r="H21" s="1"/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7.25">
      <c r="A22" s="2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7.25">
      <c r="A23" s="2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7.25">
      <c r="A24" s="2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7.25">
      <c r="A25" s="2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7.25">
      <c r="A26" s="2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7.25">
      <c r="A27" s="2"/>
      <c r="H27" s="1"/>
      <c r="I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7.25">
      <c r="A28" s="2"/>
      <c r="H28" s="1"/>
      <c r="I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7.25">
      <c r="A29" s="2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7.25">
      <c r="A30" s="2"/>
      <c r="H30" s="1"/>
      <c r="I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7.25">
      <c r="A31" s="2"/>
      <c r="H31" s="1"/>
      <c r="I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7.25">
      <c r="A32" s="2"/>
      <c r="H32" s="1"/>
      <c r="I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7.25">
      <c r="A33" s="2"/>
      <c r="H33" s="1"/>
      <c r="I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7.25">
      <c r="A34" s="2"/>
      <c r="H34" s="1"/>
      <c r="I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7.25">
      <c r="A35" s="2"/>
      <c r="H35" s="1"/>
      <c r="I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41" ht="15" customHeight="1">
      <c r="A36" s="2"/>
      <c r="H36" s="1"/>
      <c r="I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O36" s="1"/>
    </row>
    <row r="37" spans="1:39" ht="17.25">
      <c r="A37" s="2"/>
      <c r="H37" s="1"/>
      <c r="I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7.25">
      <c r="A38" s="2"/>
      <c r="H38" s="1"/>
      <c r="I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7.25">
      <c r="A39" s="2"/>
      <c r="H39" s="1"/>
      <c r="I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7.25">
      <c r="A40" s="2"/>
      <c r="H40" s="1"/>
      <c r="I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7.25">
      <c r="A41" s="2"/>
      <c r="H41" s="1"/>
      <c r="I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7.25">
      <c r="A42" s="2"/>
      <c r="H42" s="1"/>
      <c r="I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7.25">
      <c r="A43" s="2"/>
      <c r="H43" s="1"/>
      <c r="I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7.25">
      <c r="A44" s="2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7.25">
      <c r="A45" s="2"/>
      <c r="H45" s="1"/>
      <c r="I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7.25">
      <c r="A46" s="2"/>
      <c r="H46" s="1"/>
      <c r="I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7.25">
      <c r="A47" s="2"/>
      <c r="H47" s="1"/>
      <c r="I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7.25">
      <c r="A48" s="2"/>
      <c r="H48" s="1"/>
      <c r="I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7.25">
      <c r="A49" s="2"/>
      <c r="H49" s="1"/>
      <c r="I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7.25">
      <c r="A50" s="2"/>
      <c r="H50" s="1"/>
      <c r="I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7.25">
      <c r="A51" s="2"/>
      <c r="H51" s="1"/>
      <c r="I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7.25">
      <c r="A52" s="2"/>
      <c r="H52" s="1"/>
      <c r="I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7.25">
      <c r="A53" s="2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7.25">
      <c r="A54" s="2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7.25">
      <c r="A55" s="2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7.25">
      <c r="A56" s="2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7.25">
      <c r="A57" s="2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7.25">
      <c r="A58" s="2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7.25">
      <c r="A59" s="2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7.25">
      <c r="A60" s="2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7.25">
      <c r="A61" s="2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7.25">
      <c r="A62" s="2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7.25">
      <c r="A63" s="2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7.25">
      <c r="A64" s="2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7.25">
      <c r="A65" s="2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7.25">
      <c r="A66" s="2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7.25">
      <c r="A68" s="2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40" ht="17.25">
      <c r="A69" s="5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/>
    </row>
    <row r="70" ht="17.25">
      <c r="A70" s="2"/>
    </row>
  </sheetData>
  <mergeCells count="1">
    <mergeCell ref="G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Fabrizio</cp:lastModifiedBy>
  <cp:lastPrinted>2006-06-10T15:39:25Z</cp:lastPrinted>
  <dcterms:created xsi:type="dcterms:W3CDTF">2004-10-10T19:31:44Z</dcterms:created>
  <dcterms:modified xsi:type="dcterms:W3CDTF">2013-04-13T20:02:47Z</dcterms:modified>
  <cp:category/>
  <cp:version/>
  <cp:contentType/>
  <cp:contentStatus/>
</cp:coreProperties>
</file>