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2105" windowHeight="6735" tabRatio="808" activeTab="4"/>
  </bookViews>
  <sheets>
    <sheet name="Classifica 1°t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  <sheet name="Classifica 2°t" sheetId="7" r:id="rId7"/>
  </sheets>
  <definedNames>
    <definedName name="_xlnm.Print_Area" localSheetId="0">'Classifica 1°t'!$A$1:$R$13</definedName>
    <definedName name="_xlnm.Print_Area" localSheetId="6">'Classifica 2°t'!$A$1:$R$9</definedName>
    <definedName name="_xlnm.Print_Area" localSheetId="4">'Classifica punti fatti'!$A$1:$M$9</definedName>
    <definedName name="_xlnm.Print_Area" localSheetId="5">'Classifica punti subiti'!$A$1:$M$9</definedName>
    <definedName name="_xlnm.Print_Area" localSheetId="1">'Classifica x giornata'!$A$2:$I$23</definedName>
  </definedNames>
  <calcPr fullCalcOnLoad="1"/>
</workbook>
</file>

<file path=xl/sharedStrings.xml><?xml version="1.0" encoding="utf-8"?>
<sst xmlns="http://schemas.openxmlformats.org/spreadsheetml/2006/main" count="260" uniqueCount="65">
  <si>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</si>
  <si>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</si>
  <si>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</si>
  <si>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</si>
  <si>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</si>
  <si>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</si>
  <si>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</si>
  <si>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</si>
  <si>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</si>
  <si>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</si>
  <si>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</si>
  <si>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</si>
  <si>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</si>
  <si>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</si>
  <si>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</si>
  <si>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</si>
  <si>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</si>
  <si>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</si>
  <si>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</si>
  <si>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</si>
  <si>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</si>
  <si>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</si>
  <si>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</si>
  <si>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</si>
  <si>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</si>
  <si>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</si>
  <si>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</si>
  <si>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Gruppo</t>
  </si>
  <si>
    <t>A</t>
  </si>
  <si>
    <t>B</t>
  </si>
  <si>
    <t>1a 1T</t>
  </si>
  <si>
    <t>2a 1T</t>
  </si>
  <si>
    <t>3a 1T</t>
  </si>
  <si>
    <t>4a 1T</t>
  </si>
  <si>
    <t>5a 1T</t>
  </si>
  <si>
    <t>F</t>
  </si>
  <si>
    <t>SC</t>
  </si>
  <si>
    <t>Ale &amp; Gianlu</t>
  </si>
  <si>
    <t>Andrea N.</t>
  </si>
  <si>
    <t>Andrea T.</t>
  </si>
  <si>
    <t>Maurizio</t>
  </si>
  <si>
    <t>Francesco</t>
  </si>
  <si>
    <t>Fabrizio</t>
  </si>
  <si>
    <t>Fabry &amp; Jack</t>
  </si>
  <si>
    <t>2T</t>
  </si>
  <si>
    <t>1T</t>
  </si>
  <si>
    <t>E</t>
  </si>
  <si>
    <t>D</t>
  </si>
  <si>
    <t>A&amp;G</t>
  </si>
  <si>
    <t>A.N</t>
  </si>
  <si>
    <t>A.T</t>
  </si>
  <si>
    <t>FAB</t>
  </si>
  <si>
    <t>FAM</t>
  </si>
  <si>
    <t>F&amp;J</t>
  </si>
  <si>
    <t>LUC</t>
  </si>
  <si>
    <t>Claudio</t>
  </si>
  <si>
    <t>CLA</t>
  </si>
  <si>
    <t>Francesco B.</t>
  </si>
  <si>
    <t>Francesco F.</t>
  </si>
  <si>
    <t>Gianni &amp; Sacha</t>
  </si>
  <si>
    <t>Gianni&amp;Sacha</t>
  </si>
  <si>
    <t>F.B</t>
  </si>
  <si>
    <t>G&amp;S</t>
  </si>
  <si>
    <t>QF</t>
  </si>
  <si>
    <t>SF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</si>
</sst>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3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Verdana"/>
      <family val="2"/>
    </font>
    <font>
      <b/>
      <sz val="10"/>
      <color indexed="22"/>
      <name val="Verdana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thin"/>
      <diagonal style="thin"/>
    </border>
    <border diagonalUp="1">
      <left style="hair"/>
      <right style="hair"/>
      <top style="hair"/>
      <bottom style="hair"/>
      <diagonal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2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5" fontId="2" fillId="0" borderId="6" xfId="0" applyNumberFormat="1" applyFont="1" applyBorder="1" applyAlignment="1" quotePrefix="1">
      <alignment horizontal="center" vertical="center"/>
    </xf>
    <xf numFmtId="165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5" fontId="2" fillId="0" borderId="4" xfId="0" applyNumberFormat="1" applyFont="1" applyBorder="1" applyAlignment="1" quotePrefix="1">
      <alignment horizontal="center" vertical="center"/>
    </xf>
    <xf numFmtId="165" fontId="2" fillId="0" borderId="8" xfId="0" applyNumberFormat="1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1" max="1" width="4.7109375" style="21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7" t="s">
        <v>3</v>
      </c>
      <c r="B1" s="87" t="s">
        <v>1</v>
      </c>
      <c r="C1" s="87" t="s">
        <v>6</v>
      </c>
      <c r="D1" s="87" t="s">
        <v>27</v>
      </c>
      <c r="E1" s="28"/>
      <c r="F1" s="26" t="s">
        <v>11</v>
      </c>
      <c r="G1" s="85" t="s">
        <v>11</v>
      </c>
      <c r="H1" s="91"/>
      <c r="I1" s="86"/>
      <c r="J1" s="25"/>
      <c r="K1" s="85" t="s">
        <v>15</v>
      </c>
      <c r="L1" s="86"/>
      <c r="M1" s="29"/>
      <c r="N1" s="26" t="s">
        <v>18</v>
      </c>
      <c r="O1" s="26" t="s">
        <v>18</v>
      </c>
      <c r="P1" s="25"/>
      <c r="Q1" s="26" t="s">
        <v>20</v>
      </c>
      <c r="R1" s="26" t="s">
        <v>20</v>
      </c>
    </row>
    <row r="2" spans="1:18" s="1" customFormat="1" ht="16.5" customHeight="1">
      <c r="A2" s="88"/>
      <c r="B2" s="88"/>
      <c r="C2" s="88"/>
      <c r="D2" s="88"/>
      <c r="E2" s="24"/>
      <c r="F2" s="27" t="s">
        <v>7</v>
      </c>
      <c r="G2" s="17" t="s">
        <v>23</v>
      </c>
      <c r="H2" s="17" t="s">
        <v>24</v>
      </c>
      <c r="I2" s="17" t="s">
        <v>25</v>
      </c>
      <c r="J2" s="24"/>
      <c r="K2" s="89" t="s">
        <v>16</v>
      </c>
      <c r="L2" s="90"/>
      <c r="M2" s="24"/>
      <c r="N2" s="27" t="s">
        <v>21</v>
      </c>
      <c r="O2" s="27" t="s">
        <v>22</v>
      </c>
      <c r="P2" s="24"/>
      <c r="Q2" s="27" t="s">
        <v>17</v>
      </c>
      <c r="R2" s="27" t="s">
        <v>19</v>
      </c>
    </row>
    <row r="3" spans="1:18" ht="24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10"/>
      <c r="Q3" s="10"/>
      <c r="R3" s="10"/>
    </row>
    <row r="4" spans="1:19" ht="24.75" customHeight="1">
      <c r="A4" s="22">
        <v>1</v>
      </c>
      <c r="B4" s="23" t="s">
        <v>26</v>
      </c>
      <c r="C4" s="22">
        <f>'Classifica x giornata'!I24</f>
        <v>10</v>
      </c>
      <c r="D4" s="22" t="s">
        <v>28</v>
      </c>
      <c r="E4" s="5"/>
      <c r="F4" s="11">
        <f aca="true" t="shared" si="0" ref="F4:F13">SUM(G4:I4)</f>
        <v>4</v>
      </c>
      <c r="G4" s="11">
        <f>COUNTIF('Classifica x giornata'!B24:G24,3)</f>
        <v>3</v>
      </c>
      <c r="H4" s="11">
        <f>COUNTIF('Classifica x giornata'!B24:G24,1)</f>
        <v>1</v>
      </c>
      <c r="I4" s="11">
        <f>COUNTIF('Classifica x giornata'!B24:G24,0)</f>
        <v>0</v>
      </c>
      <c r="J4" s="8"/>
      <c r="K4" s="11" t="s">
        <v>10</v>
      </c>
      <c r="L4" s="11" t="s">
        <v>8</v>
      </c>
      <c r="M4" s="5"/>
      <c r="N4" s="42">
        <f aca="true" t="shared" si="1" ref="N4:N13">SUM(Q4/F4)</f>
        <v>70.75</v>
      </c>
      <c r="O4" s="42">
        <f aca="true" t="shared" si="2" ref="O4:O13">SUM(R4/F4)</f>
        <v>64.375</v>
      </c>
      <c r="P4" s="5"/>
      <c r="Q4" s="57">
        <f>'Punteggi fatti'!L16</f>
        <v>283</v>
      </c>
      <c r="R4" s="57">
        <f>'Punteggi subiti'!L16</f>
        <v>257.5</v>
      </c>
      <c r="S4" s="71"/>
    </row>
    <row r="5" spans="1:18" ht="24.75" customHeight="1">
      <c r="A5" s="22">
        <v>2</v>
      </c>
      <c r="B5" s="23" t="s">
        <v>58</v>
      </c>
      <c r="C5" s="22">
        <f>'Classifica x giornata'!I20</f>
        <v>7</v>
      </c>
      <c r="D5" s="22" t="s">
        <v>28</v>
      </c>
      <c r="E5" s="37"/>
      <c r="F5" s="11">
        <f t="shared" si="0"/>
        <v>4</v>
      </c>
      <c r="G5" s="11">
        <f>COUNTIF('Classifica x giornata'!B20:G20,3)</f>
        <v>2</v>
      </c>
      <c r="H5" s="11">
        <f>COUNTIF('Classifica x giornata'!B20:G20,1)</f>
        <v>1</v>
      </c>
      <c r="I5" s="11">
        <f>COUNTIF('Classifica x giornata'!B20:G20,0)</f>
        <v>1</v>
      </c>
      <c r="J5" s="37"/>
      <c r="K5" s="11" t="s">
        <v>10</v>
      </c>
      <c r="L5" s="11" t="s">
        <v>8</v>
      </c>
      <c r="M5" s="37"/>
      <c r="N5" s="42">
        <f t="shared" si="1"/>
        <v>68.5</v>
      </c>
      <c r="O5" s="42">
        <f t="shared" si="2"/>
        <v>78.75</v>
      </c>
      <c r="P5" s="37"/>
      <c r="Q5" s="57">
        <f>'Punteggi fatti'!J16</f>
        <v>274</v>
      </c>
      <c r="R5" s="57">
        <f>'Punteggi subiti'!J16</f>
        <v>315</v>
      </c>
    </row>
    <row r="6" spans="1:18" ht="24.75" customHeight="1">
      <c r="A6" s="72">
        <v>3</v>
      </c>
      <c r="B6" s="73" t="s">
        <v>55</v>
      </c>
      <c r="C6" s="72">
        <f>'Classifica x giornata'!I12</f>
        <v>4</v>
      </c>
      <c r="D6" s="72" t="s">
        <v>28</v>
      </c>
      <c r="E6" s="52"/>
      <c r="F6" s="47">
        <f t="shared" si="0"/>
        <v>4</v>
      </c>
      <c r="G6" s="47">
        <f>COUNTIF('Classifica x giornata'!B12:G12,3)</f>
        <v>1</v>
      </c>
      <c r="H6" s="47">
        <f>COUNTIF('Classifica x giornata'!B12:G12,1)</f>
        <v>1</v>
      </c>
      <c r="I6" s="47">
        <f>COUNTIF('Classifica x giornata'!B12:G12,0)</f>
        <v>2</v>
      </c>
      <c r="J6" s="52"/>
      <c r="K6" s="47" t="s">
        <v>10</v>
      </c>
      <c r="L6" s="47" t="s">
        <v>8</v>
      </c>
      <c r="M6" s="52"/>
      <c r="N6" s="74">
        <f t="shared" si="1"/>
        <v>65.875</v>
      </c>
      <c r="O6" s="74">
        <f t="shared" si="2"/>
        <v>83.375</v>
      </c>
      <c r="P6" s="52"/>
      <c r="Q6" s="75">
        <f>'Punteggi fatti'!F16</f>
        <v>263.5</v>
      </c>
      <c r="R6" s="75">
        <f>'Punteggi subiti'!F16</f>
        <v>333.5</v>
      </c>
    </row>
    <row r="7" spans="1:18" ht="24.75" customHeight="1">
      <c r="A7" s="72">
        <v>4</v>
      </c>
      <c r="B7" s="73" t="s">
        <v>57</v>
      </c>
      <c r="C7" s="72">
        <f>'Classifica x giornata'!I18</f>
        <v>4</v>
      </c>
      <c r="D7" s="72" t="s">
        <v>28</v>
      </c>
      <c r="E7" s="52"/>
      <c r="F7" s="47">
        <f t="shared" si="0"/>
        <v>4</v>
      </c>
      <c r="G7" s="47">
        <f>COUNTIF('Classifica x giornata'!B18:G18,3)</f>
        <v>1</v>
      </c>
      <c r="H7" s="47">
        <f>COUNTIF('Classifica x giornata'!B18:G18,1)</f>
        <v>1</v>
      </c>
      <c r="I7" s="47">
        <f>COUNTIF('Classifica x giornata'!B18:G18,0)</f>
        <v>2</v>
      </c>
      <c r="J7" s="52"/>
      <c r="K7" s="47" t="s">
        <v>10</v>
      </c>
      <c r="L7" s="47" t="s">
        <v>8</v>
      </c>
      <c r="M7" s="52"/>
      <c r="N7" s="74">
        <f t="shared" si="1"/>
        <v>64.125</v>
      </c>
      <c r="O7" s="74">
        <f t="shared" si="2"/>
        <v>70.5</v>
      </c>
      <c r="P7" s="52"/>
      <c r="Q7" s="75">
        <f>'Punteggi fatti'!I16</f>
        <v>256.5</v>
      </c>
      <c r="R7" s="81">
        <f>'Punteggi subiti'!I16</f>
        <v>282</v>
      </c>
    </row>
    <row r="8" spans="1:18" ht="24.75" customHeight="1">
      <c r="A8" s="34">
        <v>5</v>
      </c>
      <c r="B8" s="35" t="s">
        <v>43</v>
      </c>
      <c r="C8" s="34">
        <f>'Classifica x giornata'!I16</f>
        <v>2</v>
      </c>
      <c r="D8" s="34" t="s">
        <v>28</v>
      </c>
      <c r="E8" s="43"/>
      <c r="F8" s="36">
        <f t="shared" si="0"/>
        <v>4</v>
      </c>
      <c r="G8" s="36">
        <f>COUNTIF('Classifica x giornata'!B16:G16,3)</f>
        <v>0</v>
      </c>
      <c r="H8" s="36">
        <f>COUNTIF('Classifica x giornata'!B16:G16,1)</f>
        <v>2</v>
      </c>
      <c r="I8" s="36">
        <f>COUNTIF('Classifica x giornata'!B16:G16,0)</f>
        <v>2</v>
      </c>
      <c r="J8" s="43"/>
      <c r="K8" s="36" t="s">
        <v>10</v>
      </c>
      <c r="L8" s="36" t="s">
        <v>8</v>
      </c>
      <c r="M8" s="43"/>
      <c r="N8" s="53">
        <f t="shared" si="1"/>
        <v>64</v>
      </c>
      <c r="O8" s="53">
        <f t="shared" si="2"/>
        <v>68.125</v>
      </c>
      <c r="P8" s="43"/>
      <c r="Q8" s="58">
        <f>'Punteggi fatti'!H16</f>
        <v>256</v>
      </c>
      <c r="R8" s="82">
        <f>'Punteggi subiti'!H16</f>
        <v>272.5</v>
      </c>
    </row>
    <row r="9" spans="1:19" ht="24.75" customHeight="1">
      <c r="A9" s="44">
        <v>1</v>
      </c>
      <c r="B9" s="45" t="s">
        <v>38</v>
      </c>
      <c r="C9" s="44">
        <f>'Classifica x giornata'!I8</f>
        <v>9</v>
      </c>
      <c r="D9" s="44" t="s">
        <v>29</v>
      </c>
      <c r="E9" s="8"/>
      <c r="F9" s="46">
        <f t="shared" si="0"/>
        <v>4</v>
      </c>
      <c r="G9" s="46">
        <f>COUNTIF('Classifica x giornata'!B8:G8,3)</f>
        <v>3</v>
      </c>
      <c r="H9" s="46">
        <f>COUNTIF('Classifica x giornata'!B8:G8,1)</f>
        <v>0</v>
      </c>
      <c r="I9" s="46">
        <f>COUNTIF('Classifica x giornata'!B8:G8,0)</f>
        <v>1</v>
      </c>
      <c r="J9" s="8"/>
      <c r="K9" s="46" t="s">
        <v>10</v>
      </c>
      <c r="L9" s="46" t="s">
        <v>8</v>
      </c>
      <c r="M9" s="8"/>
      <c r="N9" s="55">
        <f t="shared" si="1"/>
        <v>70.875</v>
      </c>
      <c r="O9" s="55">
        <f t="shared" si="2"/>
        <v>64.625</v>
      </c>
      <c r="P9" s="8"/>
      <c r="Q9" s="60">
        <f>'Punteggi fatti'!D16</f>
        <v>283.5</v>
      </c>
      <c r="R9" s="60">
        <f>'Punteggi subiti'!D16</f>
        <v>258.5</v>
      </c>
      <c r="S9" s="71"/>
    </row>
    <row r="10" spans="1:18" ht="24.75" customHeight="1">
      <c r="A10" s="22">
        <v>2</v>
      </c>
      <c r="B10" s="23" t="s">
        <v>42</v>
      </c>
      <c r="C10" s="22">
        <f>'Classifica x giornata'!I14</f>
        <v>9</v>
      </c>
      <c r="D10" s="22" t="s">
        <v>29</v>
      </c>
      <c r="E10" s="7"/>
      <c r="F10" s="11">
        <f t="shared" si="0"/>
        <v>4</v>
      </c>
      <c r="G10" s="11">
        <f>COUNTIF('Classifica x giornata'!B14:G14,3)</f>
        <v>3</v>
      </c>
      <c r="H10" s="11">
        <f>COUNTIF('Classifica x giornata'!B14:G14,1)</f>
        <v>0</v>
      </c>
      <c r="I10" s="11">
        <f>COUNTIF('Classifica x giornata'!B14:G14,0)</f>
        <v>1</v>
      </c>
      <c r="J10" s="7"/>
      <c r="K10" s="11" t="s">
        <v>10</v>
      </c>
      <c r="L10" s="11" t="s">
        <v>8</v>
      </c>
      <c r="M10" s="7"/>
      <c r="N10" s="42">
        <f t="shared" si="1"/>
        <v>70.125</v>
      </c>
      <c r="O10" s="42">
        <f t="shared" si="2"/>
        <v>82.125</v>
      </c>
      <c r="P10" s="7"/>
      <c r="Q10" s="57">
        <f>'Punteggi fatti'!G16</f>
        <v>280.5</v>
      </c>
      <c r="R10" s="57">
        <f>'Punteggi subiti'!G16</f>
        <v>328.5</v>
      </c>
    </row>
    <row r="11" spans="1:18" ht="24.75" customHeight="1">
      <c r="A11" s="31">
        <v>3</v>
      </c>
      <c r="B11" s="32" t="s">
        <v>39</v>
      </c>
      <c r="C11" s="31">
        <f>'Classifica x giornata'!I10</f>
        <v>6</v>
      </c>
      <c r="D11" s="31" t="s">
        <v>29</v>
      </c>
      <c r="E11" s="8"/>
      <c r="F11" s="33">
        <f t="shared" si="0"/>
        <v>4</v>
      </c>
      <c r="G11" s="33">
        <f>COUNTIF('Classifica x giornata'!B10:G10,3)</f>
        <v>2</v>
      </c>
      <c r="H11" s="33">
        <f>COUNTIF('Classifica x giornata'!B10:G10,1)</f>
        <v>0</v>
      </c>
      <c r="I11" s="33">
        <f>COUNTIF('Classifica x giornata'!B10:G10,0)</f>
        <v>2</v>
      </c>
      <c r="J11" s="8"/>
      <c r="K11" s="33" t="s">
        <v>10</v>
      </c>
      <c r="L11" s="33" t="s">
        <v>8</v>
      </c>
      <c r="M11" s="8"/>
      <c r="N11" s="54">
        <f t="shared" si="1"/>
        <v>69.875</v>
      </c>
      <c r="O11" s="54">
        <f t="shared" si="2"/>
        <v>82.25</v>
      </c>
      <c r="P11" s="8"/>
      <c r="Q11" s="59">
        <f>'Punteggi fatti'!E16</f>
        <v>279.5</v>
      </c>
      <c r="R11" s="59">
        <f>'Punteggi subiti'!E16</f>
        <v>329</v>
      </c>
    </row>
    <row r="12" spans="1:18" ht="24.75" customHeight="1">
      <c r="A12" s="22">
        <v>4</v>
      </c>
      <c r="B12" s="23" t="s">
        <v>59</v>
      </c>
      <c r="C12" s="22">
        <f>'Classifica x giornata'!I22</f>
        <v>4</v>
      </c>
      <c r="D12" s="22" t="s">
        <v>29</v>
      </c>
      <c r="E12" s="8"/>
      <c r="F12" s="11">
        <f t="shared" si="0"/>
        <v>4</v>
      </c>
      <c r="G12" s="11">
        <f>COUNTIF('Classifica x giornata'!B22:G22,3)</f>
        <v>1</v>
      </c>
      <c r="H12" s="11">
        <f>COUNTIF('Classifica x giornata'!B22:G22,1)</f>
        <v>1</v>
      </c>
      <c r="I12" s="11">
        <f>COUNTIF('Classifica x giornata'!B22:G22,0)</f>
        <v>2</v>
      </c>
      <c r="J12" s="8"/>
      <c r="K12" s="11" t="s">
        <v>10</v>
      </c>
      <c r="L12" s="11" t="s">
        <v>8</v>
      </c>
      <c r="M12" s="8"/>
      <c r="N12" s="42">
        <f t="shared" si="1"/>
        <v>65</v>
      </c>
      <c r="O12" s="42">
        <f t="shared" si="2"/>
        <v>68.5</v>
      </c>
      <c r="P12" s="8"/>
      <c r="Q12" s="57">
        <f>'Punteggi fatti'!K16</f>
        <v>260</v>
      </c>
      <c r="R12" s="57">
        <f>'Punteggi subiti'!K16</f>
        <v>274</v>
      </c>
    </row>
    <row r="13" spans="1:18" ht="24.75" customHeight="1">
      <c r="A13" s="22">
        <v>5</v>
      </c>
      <c r="B13" s="23" t="s">
        <v>37</v>
      </c>
      <c r="C13" s="22">
        <f>'Classifica x giornata'!I6</f>
        <v>1</v>
      </c>
      <c r="D13" s="22" t="s">
        <v>29</v>
      </c>
      <c r="E13" s="8"/>
      <c r="F13" s="11">
        <f t="shared" si="0"/>
        <v>4</v>
      </c>
      <c r="G13" s="11">
        <f>COUNTIF('Classifica x giornata'!B6:G6,3)</f>
        <v>0</v>
      </c>
      <c r="H13" s="11">
        <f>COUNTIF('Classifica x giornata'!B6:G6,1)</f>
        <v>1</v>
      </c>
      <c r="I13" s="11">
        <f>COUNTIF('Classifica x giornata'!B6:G6,0)</f>
        <v>3</v>
      </c>
      <c r="J13" s="8"/>
      <c r="K13" s="11" t="s">
        <v>10</v>
      </c>
      <c r="L13" s="11" t="s">
        <v>8</v>
      </c>
      <c r="M13" s="8"/>
      <c r="N13" s="42">
        <f t="shared" si="1"/>
        <v>63.125</v>
      </c>
      <c r="O13" s="42">
        <f t="shared" si="2"/>
        <v>74.625</v>
      </c>
      <c r="P13" s="8"/>
      <c r="Q13" s="57">
        <f>'Punteggi fatti'!C16</f>
        <v>252.5</v>
      </c>
      <c r="R13" s="57">
        <f>'Punteggi subiti'!C16</f>
        <v>298.5</v>
      </c>
    </row>
    <row r="14" spans="1:18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/>
      <c r="Q14" s="10"/>
      <c r="R14" s="10"/>
    </row>
    <row r="15" spans="1:18" ht="14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/>
      <c r="Q15" s="10"/>
      <c r="R15" s="10"/>
    </row>
    <row r="16" spans="1:18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0"/>
    </row>
    <row r="17" spans="1:18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10"/>
      <c r="Q17" s="10"/>
      <c r="R17" s="10"/>
    </row>
    <row r="18" spans="1:18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10"/>
      <c r="Q18" s="10"/>
      <c r="R18" s="10"/>
    </row>
    <row r="19" spans="1:18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10"/>
      <c r="Q19" s="10"/>
      <c r="R19" s="10"/>
    </row>
    <row r="20" spans="1:18" ht="14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10"/>
      <c r="Q20" s="10"/>
      <c r="R20" s="10"/>
    </row>
    <row r="21" spans="2:4" ht="12.75">
      <c r="B21" s="68" t="s">
        <v>48</v>
      </c>
      <c r="C21" s="69" t="s">
        <v>29</v>
      </c>
      <c r="D21" s="69">
        <v>5</v>
      </c>
    </row>
    <row r="22" spans="2:4" ht="12.75">
      <c r="B22" s="68" t="s">
        <v>49</v>
      </c>
      <c r="C22" s="69" t="s">
        <v>29</v>
      </c>
      <c r="D22" s="69">
        <v>1</v>
      </c>
    </row>
    <row r="23" spans="2:4" ht="12.75">
      <c r="B23" s="68" t="s">
        <v>50</v>
      </c>
      <c r="C23" s="69" t="s">
        <v>29</v>
      </c>
      <c r="D23" s="69">
        <v>3</v>
      </c>
    </row>
    <row r="24" spans="2:4" ht="12.75">
      <c r="B24" s="68" t="s">
        <v>56</v>
      </c>
      <c r="C24" s="69" t="s">
        <v>28</v>
      </c>
      <c r="D24" s="69">
        <v>3</v>
      </c>
    </row>
    <row r="25" spans="2:4" ht="12.75">
      <c r="B25" s="68" t="s">
        <v>53</v>
      </c>
      <c r="C25" s="69" t="s">
        <v>28</v>
      </c>
      <c r="D25" s="69">
        <v>5</v>
      </c>
    </row>
    <row r="26" spans="2:4" ht="12.75">
      <c r="B26" s="68" t="s">
        <v>61</v>
      </c>
      <c r="C26" s="69" t="s">
        <v>28</v>
      </c>
      <c r="D26" s="69">
        <v>4</v>
      </c>
    </row>
    <row r="27" spans="2:4" ht="12.75">
      <c r="B27" s="68" t="s">
        <v>51</v>
      </c>
      <c r="C27" s="69" t="s">
        <v>29</v>
      </c>
      <c r="D27" s="69">
        <v>2</v>
      </c>
    </row>
    <row r="28" spans="2:4" ht="12.75">
      <c r="B28" s="68" t="s">
        <v>52</v>
      </c>
      <c r="C28" s="69" t="s">
        <v>28</v>
      </c>
      <c r="D28" s="69">
        <v>2</v>
      </c>
    </row>
    <row r="29" spans="2:4" ht="12.75">
      <c r="B29" s="68" t="s">
        <v>62</v>
      </c>
      <c r="C29" s="69" t="s">
        <v>29</v>
      </c>
      <c r="D29" s="69">
        <v>4</v>
      </c>
    </row>
    <row r="30" spans="2:4" ht="12.75">
      <c r="B30" s="68" t="s">
        <v>54</v>
      </c>
      <c r="C30" s="69" t="s">
        <v>28</v>
      </c>
      <c r="D30" s="69">
        <v>1</v>
      </c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7" max="7" width="0" style="0" hidden="1" customWidth="1"/>
    <col min="8" max="8" width="3.57421875" style="0" customWidth="1"/>
  </cols>
  <sheetData>
    <row r="1" spans="1:15" ht="17.25" customHeight="1">
      <c r="A1" s="96" t="s">
        <v>1</v>
      </c>
      <c r="B1" s="40" t="s">
        <v>30</v>
      </c>
      <c r="C1" s="4" t="s">
        <v>31</v>
      </c>
      <c r="D1" s="40" t="s">
        <v>32</v>
      </c>
      <c r="E1" s="4" t="s">
        <v>33</v>
      </c>
      <c r="F1" s="40" t="s">
        <v>34</v>
      </c>
      <c r="G1" s="40"/>
      <c r="H1" s="5"/>
      <c r="I1" s="4" t="s">
        <v>2</v>
      </c>
      <c r="J1" s="2"/>
      <c r="K1" s="2"/>
      <c r="L1" s="2"/>
      <c r="M1" s="2"/>
      <c r="N1" s="2"/>
      <c r="O1" s="2"/>
    </row>
    <row r="2" spans="1:15" ht="16.5" customHeight="1">
      <c r="A2" s="97"/>
      <c r="B2" s="40" t="s">
        <v>63</v>
      </c>
      <c r="C2" s="4" t="s">
        <v>64</v>
      </c>
      <c r="D2" s="40" t="s">
        <v>35</v>
      </c>
      <c r="E2" s="4" t="s">
        <v>36</v>
      </c>
      <c r="F2" s="40"/>
      <c r="G2" s="4"/>
      <c r="H2" s="5"/>
      <c r="I2" s="4" t="s">
        <v>2</v>
      </c>
      <c r="J2" s="2"/>
      <c r="K2" s="2"/>
      <c r="L2" s="2"/>
      <c r="M2" s="2"/>
      <c r="N2" s="2"/>
      <c r="O2" s="2"/>
    </row>
    <row r="3" spans="1:15" ht="8.25" customHeight="1" hidden="1">
      <c r="A3" s="38"/>
      <c r="B3" s="4"/>
      <c r="C3" s="4"/>
      <c r="D3" s="4"/>
      <c r="E3" s="4"/>
      <c r="F3" s="4"/>
      <c r="G3" s="4"/>
      <c r="H3" s="5"/>
      <c r="I3" s="4"/>
      <c r="J3" s="2"/>
      <c r="K3" s="2"/>
      <c r="L3" s="2"/>
      <c r="M3" s="2"/>
      <c r="N3" s="2"/>
      <c r="O3" s="2"/>
    </row>
    <row r="4" spans="1:15" ht="20.25" customHeight="1" hidden="1">
      <c r="A4" s="39"/>
      <c r="B4" s="6"/>
      <c r="C4" s="6"/>
      <c r="D4" s="6"/>
      <c r="E4" s="6"/>
      <c r="F4" s="6"/>
      <c r="G4" s="6"/>
      <c r="H4" s="5"/>
      <c r="I4" s="6"/>
      <c r="J4" s="2"/>
      <c r="K4" s="2"/>
      <c r="L4" s="2"/>
      <c r="M4" s="2"/>
      <c r="N4" s="2"/>
      <c r="O4" s="2"/>
    </row>
    <row r="5" spans="1:15" ht="16.5" customHeight="1">
      <c r="A5" s="3"/>
      <c r="B5" s="52"/>
      <c r="C5" s="52"/>
      <c r="D5" s="52"/>
      <c r="E5" s="52"/>
      <c r="F5" s="52"/>
      <c r="G5" s="52"/>
      <c r="H5" s="8"/>
      <c r="I5" s="7"/>
      <c r="J5" s="2"/>
      <c r="K5" s="2"/>
      <c r="L5" s="2"/>
      <c r="M5" s="2"/>
      <c r="N5" s="2"/>
      <c r="O5" s="2"/>
    </row>
    <row r="6" spans="1:15" ht="16.5" customHeight="1">
      <c r="A6" s="92" t="s">
        <v>37</v>
      </c>
      <c r="B6" s="51">
        <v>0</v>
      </c>
      <c r="C6" s="80"/>
      <c r="D6" s="51">
        <v>0</v>
      </c>
      <c r="E6" s="51">
        <v>0</v>
      </c>
      <c r="F6" s="51">
        <v>1</v>
      </c>
      <c r="G6" s="51"/>
      <c r="H6" s="46"/>
      <c r="I6" s="51">
        <f aca="true" t="shared" si="0" ref="I6:I25">SUM(B6:G6)</f>
        <v>1</v>
      </c>
      <c r="J6" s="77"/>
      <c r="K6" s="2"/>
      <c r="L6" s="2"/>
      <c r="M6" s="2"/>
      <c r="N6" s="2"/>
      <c r="O6" s="2"/>
    </row>
    <row r="7" spans="1:15" ht="16.5" customHeight="1">
      <c r="A7" s="93"/>
      <c r="B7" s="83"/>
      <c r="C7" s="83"/>
      <c r="D7" s="83"/>
      <c r="E7" s="83"/>
      <c r="F7" s="83"/>
      <c r="G7" s="36"/>
      <c r="H7" s="46"/>
      <c r="I7" s="36">
        <f>SUM(B7:G7)</f>
        <v>0</v>
      </c>
      <c r="J7" s="78">
        <f>SUM(I6:I7)</f>
        <v>1</v>
      </c>
      <c r="K7" s="2"/>
      <c r="L7" s="2"/>
      <c r="M7" s="2"/>
      <c r="N7" s="2"/>
      <c r="O7" s="2"/>
    </row>
    <row r="8" spans="1:15" ht="16.5" customHeight="1">
      <c r="A8" s="92" t="s">
        <v>38</v>
      </c>
      <c r="B8" s="51">
        <v>3</v>
      </c>
      <c r="C8" s="51">
        <v>3</v>
      </c>
      <c r="D8" s="51">
        <v>3</v>
      </c>
      <c r="E8" s="80"/>
      <c r="F8" s="51">
        <v>0</v>
      </c>
      <c r="G8" s="51"/>
      <c r="H8" s="46"/>
      <c r="I8" s="51">
        <f t="shared" si="0"/>
        <v>9</v>
      </c>
      <c r="J8" s="79"/>
      <c r="K8" s="2"/>
      <c r="L8" s="2"/>
      <c r="M8" s="2"/>
      <c r="N8" s="2"/>
      <c r="O8" s="2"/>
    </row>
    <row r="9" spans="1:15" ht="16.5" customHeight="1">
      <c r="A9" s="93"/>
      <c r="B9" s="83"/>
      <c r="C9" s="36">
        <v>3</v>
      </c>
      <c r="D9" s="36">
        <v>1</v>
      </c>
      <c r="E9" s="36">
        <v>3</v>
      </c>
      <c r="F9" s="83"/>
      <c r="G9" s="36"/>
      <c r="H9" s="46"/>
      <c r="I9" s="36">
        <f t="shared" si="0"/>
        <v>7</v>
      </c>
      <c r="J9" s="78">
        <f>SUM(I8:I9)</f>
        <v>16</v>
      </c>
      <c r="K9" s="2"/>
      <c r="L9" s="2"/>
      <c r="M9" s="2"/>
      <c r="N9" s="2"/>
      <c r="O9" s="2"/>
    </row>
    <row r="10" spans="1:15" ht="16.5" customHeight="1">
      <c r="A10" s="92" t="s">
        <v>39</v>
      </c>
      <c r="B10" s="51">
        <v>3</v>
      </c>
      <c r="C10" s="51">
        <v>0</v>
      </c>
      <c r="D10" s="80"/>
      <c r="E10" s="51">
        <v>0</v>
      </c>
      <c r="F10" s="51">
        <v>3</v>
      </c>
      <c r="G10" s="51"/>
      <c r="H10" s="46"/>
      <c r="I10" s="51">
        <f t="shared" si="0"/>
        <v>6</v>
      </c>
      <c r="J10" s="79"/>
      <c r="K10" s="2"/>
      <c r="L10" s="2"/>
      <c r="M10" s="2"/>
      <c r="N10" s="2"/>
      <c r="O10" s="2"/>
    </row>
    <row r="11" spans="1:15" ht="16.5" customHeight="1">
      <c r="A11" s="93"/>
      <c r="B11" s="36">
        <v>1</v>
      </c>
      <c r="C11" s="36">
        <v>0</v>
      </c>
      <c r="D11" s="83"/>
      <c r="E11" s="83"/>
      <c r="F11" s="83"/>
      <c r="G11" s="36"/>
      <c r="H11" s="46"/>
      <c r="I11" s="36">
        <f t="shared" si="0"/>
        <v>1</v>
      </c>
      <c r="J11" s="78">
        <f>SUM(I10:I11)</f>
        <v>7</v>
      </c>
      <c r="K11" s="2"/>
      <c r="L11" s="2"/>
      <c r="M11" s="2"/>
      <c r="N11" s="2"/>
      <c r="O11" s="2"/>
    </row>
    <row r="12" spans="1:15" ht="16.5" customHeight="1">
      <c r="A12" s="92" t="s">
        <v>55</v>
      </c>
      <c r="B12" s="51">
        <v>1</v>
      </c>
      <c r="C12" s="51">
        <v>0</v>
      </c>
      <c r="D12" s="80"/>
      <c r="E12" s="51">
        <v>3</v>
      </c>
      <c r="F12" s="51">
        <v>0</v>
      </c>
      <c r="G12" s="51"/>
      <c r="H12" s="46"/>
      <c r="I12" s="51">
        <f>SUM(B12:G12)</f>
        <v>4</v>
      </c>
      <c r="J12" s="79"/>
      <c r="K12" s="2"/>
      <c r="L12" s="2"/>
      <c r="M12" s="2"/>
      <c r="N12" s="2"/>
      <c r="O12" s="2"/>
    </row>
    <row r="13" spans="1:15" ht="16.5" customHeight="1">
      <c r="A13" s="93"/>
      <c r="B13" s="36">
        <v>3</v>
      </c>
      <c r="C13" s="36">
        <v>0</v>
      </c>
      <c r="D13" s="83"/>
      <c r="E13" s="83"/>
      <c r="F13" s="83"/>
      <c r="G13" s="36"/>
      <c r="H13" s="46"/>
      <c r="I13" s="36">
        <f>SUM(B13:G13)</f>
        <v>3</v>
      </c>
      <c r="J13" s="78">
        <f>SUM(I12:I13)</f>
        <v>7</v>
      </c>
      <c r="K13" s="2"/>
      <c r="L13" s="2"/>
      <c r="M13" s="2"/>
      <c r="N13" s="2"/>
      <c r="O13" s="2"/>
    </row>
    <row r="14" spans="1:15" ht="16.5" customHeight="1">
      <c r="A14" s="92" t="s">
        <v>42</v>
      </c>
      <c r="B14" s="51">
        <v>0</v>
      </c>
      <c r="C14" s="51">
        <v>3</v>
      </c>
      <c r="D14" s="51">
        <v>3</v>
      </c>
      <c r="E14" s="51">
        <v>3</v>
      </c>
      <c r="F14" s="80"/>
      <c r="G14" s="51"/>
      <c r="H14" s="46"/>
      <c r="I14" s="51">
        <f t="shared" si="0"/>
        <v>9</v>
      </c>
      <c r="J14" s="79"/>
      <c r="K14" s="2"/>
      <c r="L14" s="2"/>
      <c r="M14" s="2"/>
      <c r="N14" s="2"/>
      <c r="O14" s="2"/>
    </row>
    <row r="15" spans="1:15" ht="16.5" customHeight="1">
      <c r="A15" s="93"/>
      <c r="B15" s="36">
        <v>0</v>
      </c>
      <c r="C15" s="83"/>
      <c r="D15" s="83"/>
      <c r="E15" s="36">
        <v>0</v>
      </c>
      <c r="F15" s="83"/>
      <c r="G15" s="36"/>
      <c r="H15" s="46"/>
      <c r="I15" s="36">
        <f t="shared" si="0"/>
        <v>0</v>
      </c>
      <c r="J15" s="78">
        <f>SUM(I14:I15)</f>
        <v>9</v>
      </c>
      <c r="K15" s="2"/>
      <c r="L15" s="2"/>
      <c r="M15" s="2"/>
      <c r="N15" s="2"/>
      <c r="O15" s="2"/>
    </row>
    <row r="16" spans="1:15" ht="16.5" customHeight="1">
      <c r="A16" s="92" t="s">
        <v>43</v>
      </c>
      <c r="B16" s="80"/>
      <c r="C16" s="51">
        <v>1</v>
      </c>
      <c r="D16" s="51">
        <v>1</v>
      </c>
      <c r="E16" s="51">
        <v>0</v>
      </c>
      <c r="F16" s="51">
        <v>0</v>
      </c>
      <c r="G16" s="51"/>
      <c r="H16" s="46"/>
      <c r="I16" s="51">
        <f>SUM(B16:G16)</f>
        <v>2</v>
      </c>
      <c r="J16" s="79"/>
      <c r="K16" s="2"/>
      <c r="L16" s="2"/>
      <c r="M16" s="2"/>
      <c r="N16" s="2"/>
      <c r="O16" s="2"/>
    </row>
    <row r="17" spans="1:15" ht="16.5" customHeight="1">
      <c r="A17" s="94"/>
      <c r="B17" s="83"/>
      <c r="C17" s="83"/>
      <c r="D17" s="83"/>
      <c r="E17" s="83"/>
      <c r="F17" s="83"/>
      <c r="G17" s="36"/>
      <c r="H17" s="46"/>
      <c r="I17" s="36">
        <f>SUM(B17:G17)</f>
        <v>0</v>
      </c>
      <c r="J17" s="78">
        <f>SUM(I16:I17)</f>
        <v>2</v>
      </c>
      <c r="K17" s="2"/>
      <c r="L17" s="2"/>
      <c r="M17" s="2"/>
      <c r="N17" s="2"/>
      <c r="O17" s="2"/>
    </row>
    <row r="18" spans="1:15" ht="16.5" customHeight="1">
      <c r="A18" s="95" t="s">
        <v>57</v>
      </c>
      <c r="B18" s="51">
        <v>0</v>
      </c>
      <c r="C18" s="51">
        <v>3</v>
      </c>
      <c r="D18" s="51">
        <v>1</v>
      </c>
      <c r="E18" s="51">
        <v>0</v>
      </c>
      <c r="F18" s="80"/>
      <c r="G18" s="51"/>
      <c r="H18" s="46"/>
      <c r="I18" s="51">
        <f>SUM(B18:G18)</f>
        <v>4</v>
      </c>
      <c r="J18" s="79"/>
      <c r="K18" s="2"/>
      <c r="L18" s="2"/>
      <c r="M18" s="2"/>
      <c r="N18" s="2"/>
      <c r="O18" s="2"/>
    </row>
    <row r="19" spans="1:15" ht="16.5" customHeight="1">
      <c r="A19" s="93"/>
      <c r="B19" s="83"/>
      <c r="C19" s="83"/>
      <c r="D19" s="83"/>
      <c r="E19" s="83"/>
      <c r="F19" s="83"/>
      <c r="G19" s="36"/>
      <c r="H19" s="46"/>
      <c r="I19" s="36">
        <f>SUM(B19:G19)</f>
        <v>0</v>
      </c>
      <c r="J19" s="78">
        <f>SUM(I18:I19)</f>
        <v>4</v>
      </c>
      <c r="K19" s="2"/>
      <c r="L19" s="2"/>
      <c r="M19" s="2"/>
      <c r="N19" s="2"/>
      <c r="O19" s="2"/>
    </row>
    <row r="20" spans="1:15" ht="16.5" customHeight="1">
      <c r="A20" s="92" t="s">
        <v>58</v>
      </c>
      <c r="B20" s="51">
        <v>1</v>
      </c>
      <c r="C20" s="80"/>
      <c r="D20" s="51">
        <v>0</v>
      </c>
      <c r="E20" s="51">
        <v>3</v>
      </c>
      <c r="F20" s="51">
        <v>3</v>
      </c>
      <c r="G20" s="51"/>
      <c r="H20" s="46"/>
      <c r="I20" s="51">
        <f t="shared" si="0"/>
        <v>7</v>
      </c>
      <c r="J20" s="79"/>
      <c r="K20" s="2"/>
      <c r="L20" s="2"/>
      <c r="M20" s="2"/>
      <c r="N20" s="2"/>
      <c r="O20" s="2"/>
    </row>
    <row r="21" spans="1:15" ht="16.5" customHeight="1">
      <c r="A21" s="93"/>
      <c r="B21" s="36">
        <v>1</v>
      </c>
      <c r="C21" s="83"/>
      <c r="D21" s="83"/>
      <c r="E21" s="83"/>
      <c r="F21" s="83"/>
      <c r="G21" s="36"/>
      <c r="H21" s="46"/>
      <c r="I21" s="36">
        <f t="shared" si="0"/>
        <v>1</v>
      </c>
      <c r="J21" s="78">
        <f>SUM(I20:I21)</f>
        <v>8</v>
      </c>
      <c r="K21" s="2"/>
      <c r="L21" s="2"/>
      <c r="M21" s="2"/>
      <c r="N21" s="2"/>
      <c r="O21" s="2"/>
    </row>
    <row r="22" spans="1:15" ht="16.5" customHeight="1">
      <c r="A22" s="92" t="s">
        <v>60</v>
      </c>
      <c r="B22" s="80"/>
      <c r="C22" s="51">
        <v>0</v>
      </c>
      <c r="D22" s="51">
        <v>0</v>
      </c>
      <c r="E22" s="51">
        <v>3</v>
      </c>
      <c r="F22" s="51">
        <v>1</v>
      </c>
      <c r="G22" s="51"/>
      <c r="H22" s="46"/>
      <c r="I22" s="51">
        <f t="shared" si="0"/>
        <v>4</v>
      </c>
      <c r="J22" s="79"/>
      <c r="K22" s="2"/>
      <c r="L22" s="2"/>
      <c r="M22" s="2"/>
      <c r="N22" s="2"/>
      <c r="O22" s="2"/>
    </row>
    <row r="23" spans="1:15" ht="16.5" customHeight="1">
      <c r="A23" s="93"/>
      <c r="B23" s="83"/>
      <c r="C23" s="83"/>
      <c r="D23" s="83"/>
      <c r="E23" s="83"/>
      <c r="F23" s="83"/>
      <c r="G23" s="36"/>
      <c r="H23" s="46"/>
      <c r="I23" s="36">
        <f t="shared" si="0"/>
        <v>0</v>
      </c>
      <c r="J23" s="78">
        <f>SUM(I22:I23)</f>
        <v>4</v>
      </c>
      <c r="K23" s="2"/>
      <c r="L23" s="2"/>
      <c r="M23" s="2"/>
      <c r="N23" s="2"/>
      <c r="O23" s="2"/>
    </row>
    <row r="24" spans="1:15" ht="16.5" customHeight="1">
      <c r="A24" s="95" t="s">
        <v>26</v>
      </c>
      <c r="B24" s="51">
        <v>3</v>
      </c>
      <c r="C24" s="51">
        <v>1</v>
      </c>
      <c r="D24" s="51">
        <v>3</v>
      </c>
      <c r="E24" s="80"/>
      <c r="F24" s="51">
        <v>3</v>
      </c>
      <c r="G24" s="51"/>
      <c r="H24" s="46"/>
      <c r="I24" s="51">
        <f t="shared" si="0"/>
        <v>10</v>
      </c>
      <c r="J24" s="79"/>
      <c r="K24" s="2"/>
      <c r="L24" s="2"/>
      <c r="M24" s="2"/>
      <c r="N24" s="2"/>
      <c r="O24" s="2"/>
    </row>
    <row r="25" spans="1:15" ht="16.5" customHeight="1">
      <c r="A25" s="93"/>
      <c r="B25" s="83"/>
      <c r="C25" s="36">
        <v>3</v>
      </c>
      <c r="D25" s="36">
        <v>1</v>
      </c>
      <c r="E25" s="83"/>
      <c r="F25" s="83"/>
      <c r="G25" s="36"/>
      <c r="H25" s="46"/>
      <c r="I25" s="36">
        <f t="shared" si="0"/>
        <v>4</v>
      </c>
      <c r="J25" s="78">
        <f>SUM(I24:I25)</f>
        <v>14</v>
      </c>
      <c r="K25" s="2"/>
      <c r="L25" s="2"/>
      <c r="M25" s="2"/>
      <c r="N25" s="2"/>
      <c r="O25" s="2"/>
    </row>
    <row r="26" spans="4:15" ht="12.75">
      <c r="D26" s="2"/>
      <c r="I26" s="2"/>
      <c r="J26" s="2"/>
      <c r="K26" s="2"/>
      <c r="L26" s="2"/>
      <c r="M26" s="2"/>
      <c r="N26" s="2"/>
      <c r="O26" s="2"/>
    </row>
    <row r="27" spans="13:15" ht="12.75">
      <c r="M27" s="2"/>
      <c r="N27" s="2"/>
      <c r="O27" s="2"/>
    </row>
    <row r="28" spans="13:15" ht="12.75">
      <c r="M28" s="2"/>
      <c r="N28" s="2"/>
      <c r="O28" s="2"/>
    </row>
  </sheetData>
  <mergeCells count="11">
    <mergeCell ref="A10:A11"/>
    <mergeCell ref="A1:A2"/>
    <mergeCell ref="A18:A19"/>
    <mergeCell ref="A6:A7"/>
    <mergeCell ref="A8:A9"/>
    <mergeCell ref="A12:A13"/>
    <mergeCell ref="A22:A23"/>
    <mergeCell ref="A14:A15"/>
    <mergeCell ref="A16:A17"/>
    <mergeCell ref="A24:A25"/>
    <mergeCell ref="A20:A21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95" zoomScaleNormal="95" workbookViewId="0" topLeftCell="A1">
      <pane ySplit="1" topLeftCell="BM2" activePane="bottomLeft" state="frozen"/>
      <selection pane="topLeft" activeCell="E7" sqref="E7"/>
      <selection pane="bottomLeft" activeCell="A1" sqref="A1"/>
    </sheetView>
  </sheetViews>
  <sheetFormatPr defaultColWidth="9.140625" defaultRowHeight="12.75"/>
  <cols>
    <col min="1" max="1" width="5.421875" style="13" customWidth="1"/>
    <col min="2" max="2" width="0.71875" style="12" customWidth="1"/>
    <col min="3" max="7" width="12.7109375" style="12" customWidth="1"/>
    <col min="8" max="8" width="12.7109375" style="0" customWidth="1"/>
    <col min="9" max="9" width="14.421875" style="12" customWidth="1"/>
    <col min="10" max="10" width="12.7109375" style="12" customWidth="1"/>
    <col min="11" max="11" width="14.421875" style="12" customWidth="1"/>
    <col min="12" max="12" width="12.7109375" style="12" customWidth="1"/>
  </cols>
  <sheetData>
    <row r="1" spans="1:12" ht="33" customHeight="1">
      <c r="A1" s="14" t="s">
        <v>4</v>
      </c>
      <c r="C1" s="41" t="s">
        <v>37</v>
      </c>
      <c r="D1" s="41" t="s">
        <v>38</v>
      </c>
      <c r="E1" s="41" t="s">
        <v>39</v>
      </c>
      <c r="F1" s="41" t="s">
        <v>55</v>
      </c>
      <c r="G1" s="41" t="s">
        <v>42</v>
      </c>
      <c r="H1" s="41" t="s">
        <v>43</v>
      </c>
      <c r="I1" s="41" t="s">
        <v>57</v>
      </c>
      <c r="J1" s="41" t="s">
        <v>58</v>
      </c>
      <c r="K1" s="41" t="s">
        <v>60</v>
      </c>
      <c r="L1" s="41" t="s">
        <v>26</v>
      </c>
    </row>
    <row r="2" spans="1:12" ht="19.5" customHeight="1">
      <c r="A2" s="15">
        <v>1</v>
      </c>
      <c r="C2" s="17">
        <v>61.5</v>
      </c>
      <c r="D2" s="17">
        <v>73</v>
      </c>
      <c r="E2" s="17">
        <v>80</v>
      </c>
      <c r="F2" s="17">
        <v>66</v>
      </c>
      <c r="G2" s="17">
        <v>67</v>
      </c>
      <c r="H2" s="76"/>
      <c r="I2" s="17">
        <v>64</v>
      </c>
      <c r="J2" s="17">
        <v>65</v>
      </c>
      <c r="K2" s="76"/>
      <c r="L2" s="17">
        <v>73.5</v>
      </c>
    </row>
    <row r="3" spans="1:12" ht="19.5" customHeight="1">
      <c r="A3" s="15">
        <v>2</v>
      </c>
      <c r="C3" s="76"/>
      <c r="D3" s="17">
        <v>71.5</v>
      </c>
      <c r="E3" s="17">
        <v>64</v>
      </c>
      <c r="F3" s="17">
        <v>66.5</v>
      </c>
      <c r="G3" s="17">
        <v>67.5</v>
      </c>
      <c r="H3" s="17">
        <v>65</v>
      </c>
      <c r="I3" s="17">
        <v>71</v>
      </c>
      <c r="J3" s="76"/>
      <c r="K3" s="17">
        <v>58.5</v>
      </c>
      <c r="L3" s="17">
        <v>66</v>
      </c>
    </row>
    <row r="4" spans="1:12" ht="19.5" customHeight="1">
      <c r="A4" s="15">
        <v>3</v>
      </c>
      <c r="C4" s="17">
        <v>63.5</v>
      </c>
      <c r="D4" s="17">
        <v>80</v>
      </c>
      <c r="E4" s="76"/>
      <c r="F4" s="76"/>
      <c r="G4" s="17">
        <v>71</v>
      </c>
      <c r="H4" s="17">
        <v>67</v>
      </c>
      <c r="I4" s="17">
        <v>65.5</v>
      </c>
      <c r="J4" s="17">
        <v>65</v>
      </c>
      <c r="K4" s="17">
        <v>63.5</v>
      </c>
      <c r="L4" s="17">
        <v>68</v>
      </c>
    </row>
    <row r="5" spans="1:12" ht="19.5" customHeight="1">
      <c r="A5" s="15">
        <v>4</v>
      </c>
      <c r="C5" s="17">
        <v>62</v>
      </c>
      <c r="D5" s="76"/>
      <c r="E5" s="17">
        <v>66</v>
      </c>
      <c r="F5" s="17">
        <v>67.5</v>
      </c>
      <c r="G5" s="17">
        <v>75</v>
      </c>
      <c r="H5" s="17">
        <v>64.5</v>
      </c>
      <c r="I5" s="17">
        <v>56</v>
      </c>
      <c r="J5" s="17">
        <v>70.5</v>
      </c>
      <c r="K5" s="17">
        <v>74.5</v>
      </c>
      <c r="L5" s="76"/>
    </row>
    <row r="6" spans="1:12" ht="19.5" customHeight="1">
      <c r="A6" s="15">
        <v>5</v>
      </c>
      <c r="C6" s="17">
        <v>65.5</v>
      </c>
      <c r="D6" s="17">
        <v>59</v>
      </c>
      <c r="E6" s="17">
        <v>69.5</v>
      </c>
      <c r="F6" s="17">
        <v>63.5</v>
      </c>
      <c r="G6" s="76"/>
      <c r="H6" s="17">
        <v>59.5</v>
      </c>
      <c r="I6" s="76"/>
      <c r="J6" s="17">
        <v>73.5</v>
      </c>
      <c r="K6" s="17">
        <v>63.5</v>
      </c>
      <c r="L6" s="17">
        <v>75.5</v>
      </c>
    </row>
    <row r="7" spans="1:12" ht="19.5" customHeight="1">
      <c r="A7" s="15" t="s">
        <v>63</v>
      </c>
      <c r="C7" s="84"/>
      <c r="D7" s="84"/>
      <c r="E7" s="17">
        <v>65.5</v>
      </c>
      <c r="F7" s="17">
        <v>66</v>
      </c>
      <c r="G7" s="17">
        <v>62</v>
      </c>
      <c r="H7" s="84"/>
      <c r="I7" s="84"/>
      <c r="J7" s="17">
        <v>66.5</v>
      </c>
      <c r="K7" s="84"/>
      <c r="L7" s="84"/>
    </row>
    <row r="8" spans="1:12" ht="19.5" customHeight="1">
      <c r="A8" s="15" t="s">
        <v>64</v>
      </c>
      <c r="C8" s="84"/>
      <c r="D8" s="17">
        <v>64</v>
      </c>
      <c r="E8" s="17">
        <v>59.5</v>
      </c>
      <c r="F8" s="17">
        <v>72</v>
      </c>
      <c r="G8" s="84"/>
      <c r="H8" s="84"/>
      <c r="I8" s="84"/>
      <c r="J8" s="84"/>
      <c r="K8" s="84"/>
      <c r="L8" s="17">
        <v>75.5</v>
      </c>
    </row>
    <row r="9" spans="1:12" ht="19.5" customHeight="1">
      <c r="A9" s="15" t="s">
        <v>35</v>
      </c>
      <c r="C9" s="84"/>
      <c r="D9" s="17">
        <v>63.5</v>
      </c>
      <c r="E9" s="84"/>
      <c r="F9" s="84"/>
      <c r="G9" s="84"/>
      <c r="H9" s="84"/>
      <c r="I9" s="84"/>
      <c r="J9" s="84"/>
      <c r="K9" s="84"/>
      <c r="L9" s="17">
        <v>65</v>
      </c>
    </row>
    <row r="10" spans="1:12" ht="19.5" customHeight="1">
      <c r="A10" s="15" t="s">
        <v>36</v>
      </c>
      <c r="C10" s="84"/>
      <c r="D10" s="17">
        <v>77</v>
      </c>
      <c r="E10" s="84"/>
      <c r="F10" s="84"/>
      <c r="G10" s="17">
        <v>70.5</v>
      </c>
      <c r="H10" s="84"/>
      <c r="I10" s="84"/>
      <c r="J10" s="84"/>
      <c r="K10" s="84"/>
      <c r="L10" s="84"/>
    </row>
    <row r="11" spans="1:12" ht="12.75" customHeight="1">
      <c r="A11" s="15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3:12" ht="12.75">
      <c r="C12" s="18"/>
      <c r="D12" s="18"/>
      <c r="E12" s="18"/>
      <c r="F12" s="18"/>
      <c r="G12" s="18"/>
      <c r="H12" s="1"/>
      <c r="I12" s="18"/>
      <c r="J12" s="18"/>
      <c r="K12" s="18"/>
      <c r="L12" s="18"/>
    </row>
    <row r="13" spans="3:12" ht="12.75">
      <c r="C13" s="18"/>
      <c r="D13" s="18"/>
      <c r="E13" s="18"/>
      <c r="F13" s="18"/>
      <c r="G13" s="18"/>
      <c r="H13" s="1"/>
      <c r="I13" s="18"/>
      <c r="J13" s="18"/>
      <c r="K13" s="18"/>
      <c r="L13" s="18"/>
    </row>
    <row r="14" spans="1:12" s="20" customFormat="1" ht="19.5" customHeight="1">
      <c r="A14" s="14" t="s">
        <v>5</v>
      </c>
      <c r="B14" s="19"/>
      <c r="C14" s="14">
        <f aca="true" t="shared" si="0" ref="C14:L14">SUM(C2:C11)</f>
        <v>252.5</v>
      </c>
      <c r="D14" s="14">
        <f t="shared" si="0"/>
        <v>488</v>
      </c>
      <c r="E14" s="14">
        <f>SUM(E2:E11)</f>
        <v>404.5</v>
      </c>
      <c r="F14" s="14">
        <f>SUM(F2:F11)</f>
        <v>401.5</v>
      </c>
      <c r="G14" s="14">
        <f t="shared" si="0"/>
        <v>413</v>
      </c>
      <c r="H14" s="14">
        <f>SUM(H2:H11)</f>
        <v>256</v>
      </c>
      <c r="I14" s="14">
        <f>SUM(I2:I11)</f>
        <v>256.5</v>
      </c>
      <c r="J14" s="14">
        <f>SUM(J2:J11)</f>
        <v>340.5</v>
      </c>
      <c r="K14" s="14">
        <f t="shared" si="0"/>
        <v>260</v>
      </c>
      <c r="L14" s="14">
        <f t="shared" si="0"/>
        <v>423.5</v>
      </c>
    </row>
    <row r="16" spans="1:12" ht="12.75">
      <c r="A16" s="62" t="s">
        <v>45</v>
      </c>
      <c r="C16" s="63">
        <f aca="true" t="shared" si="1" ref="C16:L16">SUM(C2:C6)</f>
        <v>252.5</v>
      </c>
      <c r="D16" s="63">
        <f t="shared" si="1"/>
        <v>283.5</v>
      </c>
      <c r="E16" s="63">
        <f t="shared" si="1"/>
        <v>279.5</v>
      </c>
      <c r="F16" s="63">
        <f t="shared" si="1"/>
        <v>263.5</v>
      </c>
      <c r="G16" s="63">
        <f t="shared" si="1"/>
        <v>280.5</v>
      </c>
      <c r="H16" s="63">
        <f t="shared" si="1"/>
        <v>256</v>
      </c>
      <c r="I16" s="63">
        <f t="shared" si="1"/>
        <v>256.5</v>
      </c>
      <c r="J16" s="63">
        <f t="shared" si="1"/>
        <v>274</v>
      </c>
      <c r="K16" s="63">
        <f t="shared" si="1"/>
        <v>260</v>
      </c>
      <c r="L16" s="63">
        <f t="shared" si="1"/>
        <v>283</v>
      </c>
    </row>
    <row r="17" spans="1:12" ht="7.5" customHeight="1">
      <c r="A17" s="62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2.75">
      <c r="A18" s="62" t="s">
        <v>44</v>
      </c>
      <c r="C18" s="63">
        <f aca="true" t="shared" si="2" ref="C18:L18">SUM(C7:C8)</f>
        <v>0</v>
      </c>
      <c r="D18" s="63">
        <f t="shared" si="2"/>
        <v>64</v>
      </c>
      <c r="E18" s="63">
        <f t="shared" si="2"/>
        <v>125</v>
      </c>
      <c r="F18" s="63">
        <f t="shared" si="2"/>
        <v>138</v>
      </c>
      <c r="G18" s="63">
        <f t="shared" si="2"/>
        <v>62</v>
      </c>
      <c r="H18" s="63">
        <f t="shared" si="2"/>
        <v>0</v>
      </c>
      <c r="I18" s="63">
        <f t="shared" si="2"/>
        <v>0</v>
      </c>
      <c r="J18" s="63">
        <f t="shared" si="2"/>
        <v>66.5</v>
      </c>
      <c r="K18" s="63">
        <f t="shared" si="2"/>
        <v>0</v>
      </c>
      <c r="L18" s="63">
        <f t="shared" si="2"/>
        <v>75.5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95" zoomScaleNormal="95" workbookViewId="0" topLeftCell="A1">
      <pane ySplit="1" topLeftCell="BM2" activePane="bottomLeft" state="frozen"/>
      <selection pane="topLeft" activeCell="D9" activeCellId="1" sqref="L9 D9"/>
      <selection pane="bottomLeft" activeCell="A1" sqref="A1"/>
    </sheetView>
  </sheetViews>
  <sheetFormatPr defaultColWidth="9.140625" defaultRowHeight="12.75"/>
  <cols>
    <col min="1" max="1" width="5.421875" style="13" customWidth="1"/>
    <col min="2" max="2" width="0.71875" style="12" customWidth="1"/>
    <col min="3" max="7" width="14.7109375" style="12" customWidth="1"/>
    <col min="8" max="8" width="14.7109375" style="0" customWidth="1"/>
    <col min="9" max="10" width="14.421875" style="12" customWidth="1"/>
    <col min="11" max="12" width="14.7109375" style="12" customWidth="1"/>
  </cols>
  <sheetData>
    <row r="1" spans="1:12" ht="33" customHeight="1">
      <c r="A1" s="14" t="s">
        <v>4</v>
      </c>
      <c r="C1" s="41" t="s">
        <v>37</v>
      </c>
      <c r="D1" s="41" t="s">
        <v>38</v>
      </c>
      <c r="E1" s="41" t="s">
        <v>39</v>
      </c>
      <c r="F1" s="41" t="s">
        <v>55</v>
      </c>
      <c r="G1" s="41" t="s">
        <v>42</v>
      </c>
      <c r="H1" s="41" t="s">
        <v>43</v>
      </c>
      <c r="I1" s="41" t="s">
        <v>57</v>
      </c>
      <c r="J1" s="41" t="s">
        <v>58</v>
      </c>
      <c r="K1" s="41" t="s">
        <v>60</v>
      </c>
      <c r="L1" s="41" t="s">
        <v>26</v>
      </c>
    </row>
    <row r="2" spans="1:12" ht="19.5" customHeight="1">
      <c r="A2" s="15">
        <v>1</v>
      </c>
      <c r="C2" s="17">
        <v>80</v>
      </c>
      <c r="D2" s="17">
        <v>67</v>
      </c>
      <c r="E2" s="17">
        <v>61.5</v>
      </c>
      <c r="F2" s="17">
        <v>65</v>
      </c>
      <c r="G2" s="17">
        <v>73</v>
      </c>
      <c r="H2" s="76"/>
      <c r="I2" s="17">
        <v>73.5</v>
      </c>
      <c r="J2" s="17">
        <v>66</v>
      </c>
      <c r="K2" s="76"/>
      <c r="L2" s="17">
        <v>64</v>
      </c>
    </row>
    <row r="3" spans="1:12" ht="19.5" customHeight="1">
      <c r="A3" s="15">
        <v>2</v>
      </c>
      <c r="C3" s="76"/>
      <c r="D3" s="17">
        <v>58.5</v>
      </c>
      <c r="E3" s="17">
        <v>67.5</v>
      </c>
      <c r="F3" s="17">
        <v>66.5</v>
      </c>
      <c r="G3" s="17">
        <v>64</v>
      </c>
      <c r="H3" s="17">
        <v>66</v>
      </c>
      <c r="I3" s="17">
        <v>71</v>
      </c>
      <c r="J3" s="76"/>
      <c r="K3" s="17">
        <v>71.5</v>
      </c>
      <c r="L3" s="17">
        <v>65</v>
      </c>
    </row>
    <row r="4" spans="1:12" ht="19.5" customHeight="1">
      <c r="A4" s="15">
        <v>3</v>
      </c>
      <c r="C4" s="17">
        <v>80</v>
      </c>
      <c r="D4" s="17">
        <v>63.5</v>
      </c>
      <c r="E4" s="76"/>
      <c r="F4" s="76"/>
      <c r="G4" s="17">
        <v>63.5</v>
      </c>
      <c r="H4" s="17">
        <v>65.5</v>
      </c>
      <c r="I4" s="17">
        <v>67</v>
      </c>
      <c r="J4" s="17">
        <v>68</v>
      </c>
      <c r="K4" s="17">
        <v>71</v>
      </c>
      <c r="L4" s="17">
        <v>65</v>
      </c>
    </row>
    <row r="5" spans="1:12" ht="19.5" customHeight="1">
      <c r="A5" s="15">
        <v>4</v>
      </c>
      <c r="C5" s="17">
        <v>75</v>
      </c>
      <c r="D5" s="76"/>
      <c r="E5" s="17">
        <v>74.5</v>
      </c>
      <c r="F5" s="17">
        <v>64.5</v>
      </c>
      <c r="G5" s="17">
        <v>62</v>
      </c>
      <c r="H5" s="17">
        <v>67.5</v>
      </c>
      <c r="I5" s="17">
        <v>70.5</v>
      </c>
      <c r="J5" s="17">
        <v>56</v>
      </c>
      <c r="K5" s="17">
        <v>66</v>
      </c>
      <c r="L5" s="76"/>
    </row>
    <row r="6" spans="1:12" ht="19.5" customHeight="1">
      <c r="A6" s="15">
        <v>5</v>
      </c>
      <c r="C6" s="17">
        <v>63.5</v>
      </c>
      <c r="D6" s="17">
        <v>69.5</v>
      </c>
      <c r="E6" s="17">
        <v>59</v>
      </c>
      <c r="F6" s="17">
        <v>75.5</v>
      </c>
      <c r="G6" s="76"/>
      <c r="H6" s="17">
        <v>73.5</v>
      </c>
      <c r="I6" s="76"/>
      <c r="J6" s="17">
        <v>59.5</v>
      </c>
      <c r="K6" s="17">
        <v>65.5</v>
      </c>
      <c r="L6" s="17">
        <v>63.5</v>
      </c>
    </row>
    <row r="7" spans="1:12" ht="19.5" customHeight="1">
      <c r="A7" s="15" t="s">
        <v>63</v>
      </c>
      <c r="C7" s="84"/>
      <c r="D7" s="84"/>
      <c r="E7" s="17">
        <v>66.5</v>
      </c>
      <c r="F7" s="17">
        <v>62</v>
      </c>
      <c r="G7" s="17">
        <v>66</v>
      </c>
      <c r="H7" s="84"/>
      <c r="I7" s="84"/>
      <c r="J7" s="17">
        <v>65.5</v>
      </c>
      <c r="K7" s="84"/>
      <c r="L7" s="84"/>
    </row>
    <row r="8" spans="1:12" ht="19.5" customHeight="1">
      <c r="A8" s="15" t="s">
        <v>64</v>
      </c>
      <c r="C8" s="84"/>
      <c r="D8" s="17">
        <v>59.5</v>
      </c>
      <c r="E8" s="17">
        <v>64</v>
      </c>
      <c r="F8" s="17">
        <v>75.5</v>
      </c>
      <c r="G8" s="84"/>
      <c r="H8" s="84"/>
      <c r="I8" s="84"/>
      <c r="J8" s="84"/>
      <c r="K8" s="84"/>
      <c r="L8" s="17">
        <v>72</v>
      </c>
    </row>
    <row r="9" spans="1:12" ht="19.5" customHeight="1">
      <c r="A9" s="15" t="s">
        <v>35</v>
      </c>
      <c r="C9" s="84"/>
      <c r="D9" s="17">
        <v>65</v>
      </c>
      <c r="E9" s="84"/>
      <c r="F9" s="84"/>
      <c r="G9" s="84"/>
      <c r="H9" s="84"/>
      <c r="I9" s="84"/>
      <c r="J9" s="84"/>
      <c r="K9" s="84"/>
      <c r="L9" s="17">
        <v>63.5</v>
      </c>
    </row>
    <row r="10" spans="1:12" ht="19.5" customHeight="1">
      <c r="A10" s="15" t="s">
        <v>36</v>
      </c>
      <c r="C10" s="84"/>
      <c r="D10" s="17">
        <v>70.5</v>
      </c>
      <c r="E10" s="84"/>
      <c r="F10" s="84"/>
      <c r="G10" s="17">
        <v>77</v>
      </c>
      <c r="H10" s="84"/>
      <c r="I10" s="84"/>
      <c r="J10" s="84"/>
      <c r="K10" s="84"/>
      <c r="L10" s="84"/>
    </row>
    <row r="11" spans="1:12" ht="12.75" customHeight="1">
      <c r="A11" s="15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3:12" ht="12.75">
      <c r="C12" s="18"/>
      <c r="D12" s="18"/>
      <c r="E12" s="18"/>
      <c r="F12" s="18"/>
      <c r="G12" s="18"/>
      <c r="H12" s="1"/>
      <c r="I12" s="18"/>
      <c r="J12" s="18"/>
      <c r="K12" s="18"/>
      <c r="L12" s="18"/>
    </row>
    <row r="13" spans="3:12" ht="12.75">
      <c r="C13" s="18"/>
      <c r="D13" s="18"/>
      <c r="E13" s="18"/>
      <c r="F13" s="18"/>
      <c r="G13" s="18"/>
      <c r="H13" s="1"/>
      <c r="I13" s="18"/>
      <c r="J13" s="18"/>
      <c r="K13" s="18"/>
      <c r="L13" s="18"/>
    </row>
    <row r="14" spans="1:12" s="20" customFormat="1" ht="19.5" customHeight="1">
      <c r="A14" s="14" t="s">
        <v>5</v>
      </c>
      <c r="B14" s="19"/>
      <c r="C14" s="14">
        <f aca="true" t="shared" si="0" ref="C14:L14">SUM(C2:C11)</f>
        <v>298.5</v>
      </c>
      <c r="D14" s="14">
        <f t="shared" si="0"/>
        <v>453.5</v>
      </c>
      <c r="E14" s="14">
        <f t="shared" si="0"/>
        <v>393</v>
      </c>
      <c r="F14" s="14">
        <f t="shared" si="0"/>
        <v>409</v>
      </c>
      <c r="G14" s="14">
        <f t="shared" si="0"/>
        <v>405.5</v>
      </c>
      <c r="H14" s="14">
        <f t="shared" si="0"/>
        <v>272.5</v>
      </c>
      <c r="I14" s="14">
        <f t="shared" si="0"/>
        <v>282</v>
      </c>
      <c r="J14" s="14">
        <f t="shared" si="0"/>
        <v>315</v>
      </c>
      <c r="K14" s="14">
        <f t="shared" si="0"/>
        <v>274</v>
      </c>
      <c r="L14" s="14">
        <f t="shared" si="0"/>
        <v>393</v>
      </c>
    </row>
    <row r="15" spans="1:12" s="20" customFormat="1" ht="12.75" customHeight="1">
      <c r="A15" s="64"/>
      <c r="B15" s="19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2.75">
      <c r="A16" s="62" t="s">
        <v>45</v>
      </c>
      <c r="C16" s="63">
        <f>SUM(C2:C7)</f>
        <v>298.5</v>
      </c>
      <c r="D16" s="63">
        <f aca="true" t="shared" si="1" ref="D16:L16">SUM(D2:D7)</f>
        <v>258.5</v>
      </c>
      <c r="E16" s="63">
        <f t="shared" si="1"/>
        <v>329</v>
      </c>
      <c r="F16" s="63">
        <f>SUM(F2:F7)</f>
        <v>333.5</v>
      </c>
      <c r="G16" s="63">
        <f>SUM(G2:G7)</f>
        <v>328.5</v>
      </c>
      <c r="H16" s="63">
        <f>SUM(H2:H7)</f>
        <v>272.5</v>
      </c>
      <c r="I16" s="63">
        <f>SUM(I2:I7)</f>
        <v>282</v>
      </c>
      <c r="J16" s="63">
        <f t="shared" si="1"/>
        <v>315</v>
      </c>
      <c r="K16" s="63">
        <f t="shared" si="1"/>
        <v>274</v>
      </c>
      <c r="L16" s="63">
        <f t="shared" si="1"/>
        <v>257.5</v>
      </c>
    </row>
    <row r="17" ht="8.25" customHeight="1"/>
    <row r="18" spans="1:12" ht="12.75">
      <c r="A18" s="62" t="s">
        <v>44</v>
      </c>
      <c r="C18" s="63">
        <f>SUM(C8:C10)</f>
        <v>0</v>
      </c>
      <c r="D18" s="63">
        <f aca="true" t="shared" si="2" ref="D18:L18">SUM(D8:D10)</f>
        <v>195</v>
      </c>
      <c r="E18" s="63">
        <f>SUM(E8:E10)</f>
        <v>64</v>
      </c>
      <c r="F18" s="63">
        <f>SUM(F8:F10)</f>
        <v>75.5</v>
      </c>
      <c r="G18" s="63">
        <f>SUM(G8:G10)</f>
        <v>77</v>
      </c>
      <c r="H18" s="63">
        <f>SUM(H8:H10)</f>
        <v>0</v>
      </c>
      <c r="I18" s="63">
        <f>SUM(I8:I10)</f>
        <v>0</v>
      </c>
      <c r="J18" s="63">
        <f t="shared" si="2"/>
        <v>0</v>
      </c>
      <c r="K18" s="63">
        <f t="shared" si="2"/>
        <v>0</v>
      </c>
      <c r="L18" s="63">
        <f t="shared" si="2"/>
        <v>135.5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2" max="12" width="10.5742187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20" width="3.421875" style="30" customWidth="1"/>
  </cols>
  <sheetData>
    <row r="1" spans="1:20" s="1" customFormat="1" ht="16.5" customHeight="1">
      <c r="A1" s="87" t="s">
        <v>1</v>
      </c>
      <c r="B1" s="85" t="s">
        <v>11</v>
      </c>
      <c r="C1" s="91"/>
      <c r="D1" s="86"/>
      <c r="E1" s="25"/>
      <c r="F1" s="26" t="s">
        <v>13</v>
      </c>
      <c r="G1" s="26" t="s">
        <v>13</v>
      </c>
      <c r="H1" s="85" t="s">
        <v>15</v>
      </c>
      <c r="I1" s="86"/>
      <c r="J1" s="29"/>
      <c r="K1" s="25"/>
      <c r="L1" s="26" t="s">
        <v>18</v>
      </c>
      <c r="M1" s="26" t="s">
        <v>20</v>
      </c>
      <c r="N1" s="28"/>
      <c r="O1" s="26" t="s">
        <v>11</v>
      </c>
      <c r="P1" s="25"/>
      <c r="Q1" s="87" t="s">
        <v>6</v>
      </c>
      <c r="R1" s="25"/>
      <c r="S1" s="85" t="s">
        <v>3</v>
      </c>
      <c r="T1" s="98"/>
    </row>
    <row r="2" spans="1:20" s="1" customFormat="1" ht="16.5" customHeight="1">
      <c r="A2" s="101"/>
      <c r="B2" s="17" t="s">
        <v>23</v>
      </c>
      <c r="C2" s="17" t="s">
        <v>24</v>
      </c>
      <c r="D2" s="17" t="s">
        <v>25</v>
      </c>
      <c r="E2" s="24"/>
      <c r="F2" s="27" t="s">
        <v>12</v>
      </c>
      <c r="G2" s="27" t="s">
        <v>14</v>
      </c>
      <c r="H2" s="89" t="s">
        <v>16</v>
      </c>
      <c r="I2" s="90"/>
      <c r="J2" s="24"/>
      <c r="K2" s="24"/>
      <c r="L2" s="27" t="s">
        <v>21</v>
      </c>
      <c r="M2" s="27" t="s">
        <v>17</v>
      </c>
      <c r="N2" s="24"/>
      <c r="O2" s="27" t="s">
        <v>7</v>
      </c>
      <c r="P2" s="24"/>
      <c r="Q2" s="101"/>
      <c r="R2" s="24"/>
      <c r="S2" s="99"/>
      <c r="T2" s="100"/>
    </row>
    <row r="3" spans="1:20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9"/>
      <c r="T3" s="9"/>
    </row>
    <row r="4" spans="1:20" ht="24.75" customHeight="1">
      <c r="A4" s="23" t="s">
        <v>26</v>
      </c>
      <c r="B4" s="11">
        <v>2</v>
      </c>
      <c r="C4" s="11">
        <v>0</v>
      </c>
      <c r="D4" s="11">
        <v>3</v>
      </c>
      <c r="E4" s="8"/>
      <c r="F4" s="11">
        <v>3</v>
      </c>
      <c r="G4" s="11">
        <v>3</v>
      </c>
      <c r="H4" s="16">
        <v>6</v>
      </c>
      <c r="I4" s="11" t="s">
        <v>9</v>
      </c>
      <c r="J4" s="8"/>
      <c r="K4" s="8"/>
      <c r="L4" s="42">
        <f>SUM(M4/O4)</f>
        <v>70.58333333333333</v>
      </c>
      <c r="M4" s="57">
        <f>'Punteggi fatti'!L14</f>
        <v>423.5</v>
      </c>
      <c r="N4" s="8"/>
      <c r="O4" s="11">
        <f>COUNTIF('Classifica x giornata'!B24:G25,"0")+COUNTIF('Classifica x giornata'!B24:G25,"1")+COUNTIF('Classifica x giornata'!B24:G25,"3")</f>
        <v>6</v>
      </c>
      <c r="P4" s="8"/>
      <c r="Q4" s="16">
        <f>'Classifica x giornata'!J25</f>
        <v>14</v>
      </c>
      <c r="R4" s="8"/>
      <c r="S4" s="66" t="str">
        <f>'Classifica 1°t'!C30</f>
        <v>A</v>
      </c>
      <c r="T4" s="67">
        <f>'Classifica 1°t'!D30</f>
        <v>1</v>
      </c>
    </row>
    <row r="5" spans="1:20" ht="24.75" customHeight="1">
      <c r="A5" s="23" t="s">
        <v>38</v>
      </c>
      <c r="B5" s="11">
        <v>6</v>
      </c>
      <c r="C5" s="11">
        <v>0</v>
      </c>
      <c r="D5" s="11">
        <v>0</v>
      </c>
      <c r="E5" s="8"/>
      <c r="F5" s="11">
        <v>16</v>
      </c>
      <c r="G5" s="11">
        <v>6</v>
      </c>
      <c r="H5" s="16">
        <v>1</v>
      </c>
      <c r="I5" s="11" t="s">
        <v>8</v>
      </c>
      <c r="J5" s="5"/>
      <c r="K5" s="5"/>
      <c r="L5" s="42">
        <f>SUM(M5/O5)</f>
        <v>69.71428571428571</v>
      </c>
      <c r="M5" s="57">
        <f>'Punteggi fatti'!D14</f>
        <v>488</v>
      </c>
      <c r="N5" s="5"/>
      <c r="O5" s="11">
        <f>COUNTIF('Classifica x giornata'!B8:G9,"0")+COUNTIF('Classifica x giornata'!B8:G9,"1")+COUNTIF('Classifica x giornata'!B8:G9,"3")</f>
        <v>7</v>
      </c>
      <c r="P5" s="5"/>
      <c r="Q5" s="16">
        <f>'Classifica x giornata'!J9</f>
        <v>16</v>
      </c>
      <c r="R5" s="5"/>
      <c r="S5" s="66" t="str">
        <f>'Classifica 1°t'!C22</f>
        <v>B</v>
      </c>
      <c r="T5" s="67">
        <f>'Classifica 1°t'!D22</f>
        <v>1</v>
      </c>
    </row>
    <row r="6" spans="1:20" ht="24.75" customHeight="1">
      <c r="A6" s="23" t="s">
        <v>42</v>
      </c>
      <c r="B6" s="11">
        <v>1</v>
      </c>
      <c r="C6" s="11">
        <v>0</v>
      </c>
      <c r="D6" s="11">
        <v>4</v>
      </c>
      <c r="E6" s="9"/>
      <c r="F6" s="11">
        <v>6</v>
      </c>
      <c r="G6" s="11">
        <v>9</v>
      </c>
      <c r="H6" s="16">
        <v>5</v>
      </c>
      <c r="I6" s="11" t="s">
        <v>10</v>
      </c>
      <c r="J6" s="8"/>
      <c r="K6" s="8"/>
      <c r="L6" s="42">
        <f>SUM(M6/O6)</f>
        <v>68.83333333333333</v>
      </c>
      <c r="M6" s="57">
        <f>'Punteggi fatti'!G14</f>
        <v>413</v>
      </c>
      <c r="N6" s="8"/>
      <c r="O6" s="11">
        <f>COUNTIF('Classifica x giornata'!B14:G15,"0")+COUNTIF('Classifica x giornata'!B14:G15,"1")+COUNTIF('Classifica x giornata'!B14:G15,"3")</f>
        <v>6</v>
      </c>
      <c r="P6" s="8"/>
      <c r="Q6" s="16">
        <f>'Classifica x giornata'!J15</f>
        <v>9</v>
      </c>
      <c r="R6" s="8"/>
      <c r="S6" s="66" t="str">
        <f>'Classifica 1°t'!C27</f>
        <v>B</v>
      </c>
      <c r="T6" s="67">
        <f>'Classifica 1°t'!D27</f>
        <v>2</v>
      </c>
    </row>
    <row r="7" spans="1:20" ht="24.75" customHeight="1">
      <c r="A7" s="23" t="s">
        <v>58</v>
      </c>
      <c r="B7" s="11">
        <v>2</v>
      </c>
      <c r="C7" s="11">
        <v>1</v>
      </c>
      <c r="D7" s="11">
        <v>2</v>
      </c>
      <c r="E7" s="8"/>
      <c r="F7" s="11">
        <v>6</v>
      </c>
      <c r="G7" s="11">
        <v>8</v>
      </c>
      <c r="H7" s="16">
        <v>4</v>
      </c>
      <c r="I7" s="11" t="s">
        <v>9</v>
      </c>
      <c r="J7" s="8"/>
      <c r="K7" s="8"/>
      <c r="L7" s="42">
        <f>SUM(M7/O7)</f>
        <v>68.1</v>
      </c>
      <c r="M7" s="57">
        <f>'Punteggi fatti'!J14</f>
        <v>340.5</v>
      </c>
      <c r="N7" s="8"/>
      <c r="O7" s="11">
        <f>COUNTIF('Classifica x giornata'!B20:G21,"0")+COUNTIF('Classifica x giornata'!B20:G21,"1")+COUNTIF('Classifica x giornata'!B20:G21,"3")</f>
        <v>5</v>
      </c>
      <c r="P7" s="8"/>
      <c r="Q7" s="16">
        <f>'Classifica x giornata'!J21</f>
        <v>8</v>
      </c>
      <c r="R7" s="8"/>
      <c r="S7" s="66" t="str">
        <f>'Classifica 1°t'!C28</f>
        <v>A</v>
      </c>
      <c r="T7" s="67">
        <f>'Classifica 1°t'!D28</f>
        <v>2</v>
      </c>
    </row>
    <row r="8" spans="1:20" ht="24.75" customHeight="1">
      <c r="A8" s="23" t="s">
        <v>39</v>
      </c>
      <c r="B8" s="11">
        <v>6</v>
      </c>
      <c r="C8" s="11">
        <v>0</v>
      </c>
      <c r="D8" s="11">
        <v>0</v>
      </c>
      <c r="E8" s="8"/>
      <c r="F8" s="11">
        <v>16</v>
      </c>
      <c r="G8" s="11">
        <v>6</v>
      </c>
      <c r="H8" s="16">
        <v>1</v>
      </c>
      <c r="I8" s="11" t="s">
        <v>8</v>
      </c>
      <c r="J8" s="8"/>
      <c r="K8" s="8"/>
      <c r="L8" s="42">
        <f>SUM(M8/O8)</f>
        <v>67.41666666666667</v>
      </c>
      <c r="M8" s="57">
        <f>'Punteggi fatti'!E14</f>
        <v>404.5</v>
      </c>
      <c r="N8" s="8"/>
      <c r="O8" s="11">
        <f>COUNTIF('Classifica x giornata'!B10:G11,"0")+COUNTIF('Classifica x giornata'!B10:G11,"1")+COUNTIF('Classifica x giornata'!B10:G11,"3")</f>
        <v>6</v>
      </c>
      <c r="P8" s="8"/>
      <c r="Q8" s="16">
        <f>'Classifica x giornata'!J11</f>
        <v>7</v>
      </c>
      <c r="R8" s="8"/>
      <c r="S8" s="66" t="str">
        <f>'Classifica 1°t'!C23</f>
        <v>B</v>
      </c>
      <c r="T8" s="67">
        <f>'Classifica 1°t'!D23</f>
        <v>3</v>
      </c>
    </row>
    <row r="9" spans="1:20" ht="24.75" customHeight="1">
      <c r="A9" s="23" t="s">
        <v>55</v>
      </c>
      <c r="B9" s="11">
        <v>2</v>
      </c>
      <c r="C9" s="11">
        <v>1</v>
      </c>
      <c r="D9" s="11">
        <v>2</v>
      </c>
      <c r="E9" s="8"/>
      <c r="F9" s="11">
        <v>6</v>
      </c>
      <c r="G9" s="11">
        <v>8</v>
      </c>
      <c r="H9" s="16">
        <v>4</v>
      </c>
      <c r="I9" s="11" t="s">
        <v>9</v>
      </c>
      <c r="J9" s="8"/>
      <c r="K9" s="8"/>
      <c r="L9" s="42">
        <f>SUM(M9/O9)</f>
        <v>66.91666666666667</v>
      </c>
      <c r="M9" s="57">
        <f>'Punteggi fatti'!F14</f>
        <v>401.5</v>
      </c>
      <c r="N9" s="8"/>
      <c r="O9" s="11">
        <f>COUNTIF('Classifica x giornata'!B12:G13,"0")+COUNTIF('Classifica x giornata'!B12:G13,"1")+COUNTIF('Classifica x giornata'!B12:G13,"3")</f>
        <v>6</v>
      </c>
      <c r="P9" s="8"/>
      <c r="Q9" s="16">
        <f>'Classifica x giornata'!J13</f>
        <v>7</v>
      </c>
      <c r="R9" s="8"/>
      <c r="S9" s="66" t="str">
        <f>'Classifica 1°t'!C24</f>
        <v>A</v>
      </c>
      <c r="T9" s="67">
        <f>'Classifica 1°t'!D24</f>
        <v>3</v>
      </c>
    </row>
    <row r="10" spans="1:20" ht="24.75" customHeight="1">
      <c r="A10" s="23" t="s">
        <v>59</v>
      </c>
      <c r="B10" s="11">
        <v>2</v>
      </c>
      <c r="C10" s="11">
        <v>1</v>
      </c>
      <c r="D10" s="11">
        <v>2</v>
      </c>
      <c r="E10" s="8"/>
      <c r="F10" s="11">
        <v>3</v>
      </c>
      <c r="G10" s="11">
        <v>5</v>
      </c>
      <c r="H10" s="16">
        <v>3</v>
      </c>
      <c r="I10" s="11" t="s">
        <v>10</v>
      </c>
      <c r="J10" s="8"/>
      <c r="K10" s="8"/>
      <c r="L10" s="42">
        <f>SUM(M10/O10)</f>
        <v>65</v>
      </c>
      <c r="M10" s="57">
        <f>'Punteggi fatti'!K14</f>
        <v>260</v>
      </c>
      <c r="N10" s="8"/>
      <c r="O10" s="11">
        <f>COUNTIF('Classifica x giornata'!B22:G23,"0")+COUNTIF('Classifica x giornata'!B22:G23,"1")+COUNTIF('Classifica x giornata'!B22:G23,"3")</f>
        <v>4</v>
      </c>
      <c r="P10" s="8"/>
      <c r="Q10" s="16">
        <f>'Classifica x giornata'!J23</f>
        <v>4</v>
      </c>
      <c r="R10" s="8"/>
      <c r="S10" s="66" t="str">
        <f>'Classifica 1°t'!C29</f>
        <v>B</v>
      </c>
      <c r="T10" s="67">
        <f>'Classifica 1°t'!D29</f>
        <v>4</v>
      </c>
    </row>
    <row r="11" spans="1:20" ht="24.75" customHeight="1">
      <c r="A11" s="23" t="s">
        <v>57</v>
      </c>
      <c r="B11" s="11">
        <v>2</v>
      </c>
      <c r="C11" s="11">
        <v>1</v>
      </c>
      <c r="D11" s="11">
        <v>2</v>
      </c>
      <c r="E11" s="8"/>
      <c r="F11" s="11">
        <v>6</v>
      </c>
      <c r="G11" s="11">
        <v>8</v>
      </c>
      <c r="H11" s="16">
        <v>4</v>
      </c>
      <c r="I11" s="11" t="s">
        <v>9</v>
      </c>
      <c r="J11" s="9"/>
      <c r="K11" s="9"/>
      <c r="L11" s="42">
        <f>SUM(M11/O11)</f>
        <v>64.125</v>
      </c>
      <c r="M11" s="57">
        <f>'Punteggi fatti'!I14</f>
        <v>256.5</v>
      </c>
      <c r="N11" s="9"/>
      <c r="O11" s="11">
        <f>COUNTIF('Classifica x giornata'!B18:G19,"0")+COUNTIF('Classifica x giornata'!B18:G19,"1")+COUNTIF('Classifica x giornata'!B18:G19,"3")</f>
        <v>4</v>
      </c>
      <c r="P11" s="9"/>
      <c r="Q11" s="16">
        <f>'Classifica x giornata'!J19</f>
        <v>4</v>
      </c>
      <c r="R11" s="8"/>
      <c r="S11" s="66" t="str">
        <f>'Classifica 1°t'!C26</f>
        <v>A</v>
      </c>
      <c r="T11" s="67">
        <f>'Classifica 1°t'!D26</f>
        <v>4</v>
      </c>
    </row>
    <row r="12" spans="1:20" ht="24.75" customHeight="1">
      <c r="A12" s="23" t="s">
        <v>43</v>
      </c>
      <c r="B12" s="11">
        <v>3</v>
      </c>
      <c r="C12" s="11">
        <v>0</v>
      </c>
      <c r="D12" s="11">
        <v>2</v>
      </c>
      <c r="E12" s="8"/>
      <c r="F12" s="11">
        <v>6</v>
      </c>
      <c r="G12" s="11">
        <v>6</v>
      </c>
      <c r="H12" s="16">
        <v>2</v>
      </c>
      <c r="I12" s="11" t="s">
        <v>8</v>
      </c>
      <c r="J12" s="8"/>
      <c r="K12" s="8"/>
      <c r="L12" s="42">
        <f>SUM(M12/O12)</f>
        <v>64</v>
      </c>
      <c r="M12" s="57">
        <f>'Punteggi fatti'!H14</f>
        <v>256</v>
      </c>
      <c r="N12" s="8"/>
      <c r="O12" s="11">
        <f>COUNTIF('Classifica x giornata'!B16:G17,"0")+COUNTIF('Classifica x giornata'!B16:G17,"1")+COUNTIF('Classifica x giornata'!B16:G17,"3")</f>
        <v>4</v>
      </c>
      <c r="P12" s="8"/>
      <c r="Q12" s="16">
        <f>'Classifica x giornata'!J17</f>
        <v>2</v>
      </c>
      <c r="R12" s="9"/>
      <c r="S12" s="66" t="str">
        <f>'Classifica 1°t'!C25</f>
        <v>A</v>
      </c>
      <c r="T12" s="67">
        <f>'Classifica 1°t'!D25</f>
        <v>5</v>
      </c>
    </row>
    <row r="13" spans="1:20" ht="24.75" customHeight="1">
      <c r="A13" s="23" t="s">
        <v>37</v>
      </c>
      <c r="B13" s="11">
        <v>1</v>
      </c>
      <c r="C13" s="11">
        <v>0</v>
      </c>
      <c r="D13" s="11">
        <v>4</v>
      </c>
      <c r="E13" s="8"/>
      <c r="F13" s="11">
        <v>3</v>
      </c>
      <c r="G13" s="11">
        <v>6</v>
      </c>
      <c r="H13" s="16">
        <v>7</v>
      </c>
      <c r="I13" s="11" t="s">
        <v>8</v>
      </c>
      <c r="J13" s="8"/>
      <c r="K13" s="8"/>
      <c r="L13" s="42">
        <f>SUM(M13/O13)</f>
        <v>63.125</v>
      </c>
      <c r="M13" s="57">
        <f>'Punteggi fatti'!C14</f>
        <v>252.5</v>
      </c>
      <c r="N13" s="8"/>
      <c r="O13" s="11">
        <f>COUNTIF('Classifica x giornata'!B6:G7,"0")+COUNTIF('Classifica x giornata'!B6:G7,"1")+COUNTIF('Classifica x giornata'!B6:G7,"3")</f>
        <v>4</v>
      </c>
      <c r="P13" s="8"/>
      <c r="Q13" s="16">
        <f>'Classifica x giornata'!J7</f>
        <v>1</v>
      </c>
      <c r="R13" s="8"/>
      <c r="S13" s="66" t="str">
        <f>'Classifica 1°t'!C21</f>
        <v>B</v>
      </c>
      <c r="T13" s="67">
        <f>'Classifica 1°t'!D21</f>
        <v>5</v>
      </c>
    </row>
    <row r="14" spans="1:2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  <c r="Q14" s="10"/>
      <c r="R14" s="10"/>
      <c r="S14" s="9"/>
      <c r="T14" s="9"/>
    </row>
    <row r="15" spans="1:20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0"/>
      <c r="N15" s="10"/>
      <c r="O15" s="10"/>
      <c r="P15" s="10"/>
      <c r="Q15" s="10"/>
      <c r="R15" s="10"/>
      <c r="S15" s="9"/>
      <c r="T15" s="9"/>
    </row>
    <row r="16" spans="1:20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10"/>
      <c r="Q16" s="10"/>
      <c r="R16" s="10"/>
      <c r="S16" s="9"/>
      <c r="T16" s="9"/>
    </row>
    <row r="17" spans="1:20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  <c r="N17" s="10"/>
      <c r="O17" s="10"/>
      <c r="P17" s="10"/>
      <c r="Q17" s="10"/>
      <c r="R17" s="10"/>
      <c r="S17" s="9"/>
      <c r="T17" s="9"/>
    </row>
    <row r="18" spans="1:20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9"/>
      <c r="T18" s="9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10"/>
      <c r="R19" s="10"/>
      <c r="S19" s="9"/>
      <c r="T19" s="9"/>
    </row>
    <row r="20" spans="1:18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0"/>
      <c r="N20" s="10"/>
      <c r="O20" s="10"/>
      <c r="P20" s="10"/>
      <c r="Q20" s="10"/>
      <c r="R20" s="10"/>
    </row>
    <row r="21" ht="14.25">
      <c r="M21" s="10"/>
    </row>
    <row r="22" ht="14.25">
      <c r="M22" s="10"/>
    </row>
  </sheetData>
  <mergeCells count="6">
    <mergeCell ref="S1:T2"/>
    <mergeCell ref="H1:I1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2" max="12" width="10.0039062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20" width="3.421875" style="30" customWidth="1"/>
  </cols>
  <sheetData>
    <row r="1" spans="1:20" s="1" customFormat="1" ht="16.5" customHeight="1">
      <c r="A1" s="87" t="s">
        <v>1</v>
      </c>
      <c r="B1" s="105" t="s">
        <v>11</v>
      </c>
      <c r="C1" s="106"/>
      <c r="D1" s="107"/>
      <c r="E1" s="25"/>
      <c r="F1" s="26" t="s">
        <v>13</v>
      </c>
      <c r="G1" s="26" t="s">
        <v>13</v>
      </c>
      <c r="H1" s="85" t="s">
        <v>15</v>
      </c>
      <c r="I1" s="102"/>
      <c r="J1" s="25"/>
      <c r="K1" s="29"/>
      <c r="L1" s="26" t="s">
        <v>18</v>
      </c>
      <c r="M1" s="26" t="s">
        <v>20</v>
      </c>
      <c r="N1" s="25"/>
      <c r="O1" s="26" t="s">
        <v>11</v>
      </c>
      <c r="P1" s="28"/>
      <c r="Q1" s="87" t="s">
        <v>6</v>
      </c>
      <c r="R1" s="25"/>
      <c r="S1" s="85" t="s">
        <v>3</v>
      </c>
      <c r="T1" s="98"/>
    </row>
    <row r="2" spans="1:20" s="1" customFormat="1" ht="16.5" customHeight="1">
      <c r="A2" s="103"/>
      <c r="B2" s="17" t="s">
        <v>23</v>
      </c>
      <c r="C2" s="17" t="s">
        <v>24</v>
      </c>
      <c r="D2" s="17" t="s">
        <v>25</v>
      </c>
      <c r="E2" s="24"/>
      <c r="F2" s="27" t="s">
        <v>12</v>
      </c>
      <c r="G2" s="27" t="s">
        <v>14</v>
      </c>
      <c r="H2" s="89" t="s">
        <v>16</v>
      </c>
      <c r="I2" s="104"/>
      <c r="J2" s="24"/>
      <c r="K2" s="24"/>
      <c r="L2" s="27" t="s">
        <v>22</v>
      </c>
      <c r="M2" s="27" t="s">
        <v>19</v>
      </c>
      <c r="N2" s="24"/>
      <c r="O2" s="27" t="s">
        <v>7</v>
      </c>
      <c r="P2" s="24"/>
      <c r="Q2" s="103"/>
      <c r="R2" s="24"/>
      <c r="S2" s="99"/>
      <c r="T2" s="100"/>
    </row>
    <row r="3" spans="1:20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9"/>
      <c r="T3" s="9"/>
    </row>
    <row r="4" spans="1:20" ht="24.75" customHeight="1">
      <c r="A4" s="23" t="s">
        <v>37</v>
      </c>
      <c r="B4" s="11">
        <v>1</v>
      </c>
      <c r="C4" s="11">
        <v>0</v>
      </c>
      <c r="D4" s="11">
        <v>4</v>
      </c>
      <c r="E4" s="8"/>
      <c r="F4" s="11">
        <v>3</v>
      </c>
      <c r="G4" s="11">
        <v>6</v>
      </c>
      <c r="H4" s="16">
        <v>7</v>
      </c>
      <c r="I4" s="11" t="s">
        <v>8</v>
      </c>
      <c r="J4" s="8"/>
      <c r="K4" s="8"/>
      <c r="L4" s="42">
        <f>SUM(M4/O4)</f>
        <v>74.625</v>
      </c>
      <c r="M4" s="57">
        <f>'Punteggi subiti'!C14</f>
        <v>298.5</v>
      </c>
      <c r="N4" s="8"/>
      <c r="O4" s="11">
        <f>COUNTIF('Classifica x giornata'!B6:G7,"0")+COUNTIF('Classifica x giornata'!B6:G7,"1")+COUNTIF('Classifica x giornata'!B6:G7,"3")</f>
        <v>4</v>
      </c>
      <c r="P4" s="8"/>
      <c r="Q4" s="16">
        <f>'Classifica x giornata'!J7</f>
        <v>1</v>
      </c>
      <c r="R4" s="8"/>
      <c r="S4" s="66" t="str">
        <f>'Classifica 1°t'!C21</f>
        <v>B</v>
      </c>
      <c r="T4" s="67">
        <f>'Classifica 1°t'!D21</f>
        <v>5</v>
      </c>
    </row>
    <row r="5" spans="1:20" ht="24.75" customHeight="1">
      <c r="A5" s="23" t="s">
        <v>57</v>
      </c>
      <c r="B5" s="11">
        <v>2</v>
      </c>
      <c r="C5" s="11">
        <v>1</v>
      </c>
      <c r="D5" s="11">
        <v>2</v>
      </c>
      <c r="E5" s="8"/>
      <c r="F5" s="11">
        <v>6</v>
      </c>
      <c r="G5" s="11">
        <v>8</v>
      </c>
      <c r="H5" s="16">
        <v>4</v>
      </c>
      <c r="I5" s="11" t="s">
        <v>9</v>
      </c>
      <c r="J5" s="5"/>
      <c r="K5" s="5"/>
      <c r="L5" s="42">
        <f>SUM(M5/O5)</f>
        <v>70.5</v>
      </c>
      <c r="M5" s="57">
        <f>'Punteggi subiti'!I14</f>
        <v>282</v>
      </c>
      <c r="N5" s="5"/>
      <c r="O5" s="11">
        <f>COUNTIF('Classifica x giornata'!B18:G19,"0")+COUNTIF('Classifica x giornata'!B18:G19,"1")+COUNTIF('Classifica x giornata'!B18:G19,"3")</f>
        <v>4</v>
      </c>
      <c r="P5" s="5"/>
      <c r="Q5" s="16">
        <f>'Classifica x giornata'!J19</f>
        <v>4</v>
      </c>
      <c r="R5" s="5"/>
      <c r="S5" s="66" t="str">
        <f>'Classifica 1°t'!C26</f>
        <v>A</v>
      </c>
      <c r="T5" s="67">
        <f>'Classifica 1°t'!D26</f>
        <v>4</v>
      </c>
    </row>
    <row r="6" spans="1:20" ht="24.75" customHeight="1">
      <c r="A6" s="23" t="s">
        <v>59</v>
      </c>
      <c r="B6" s="11">
        <v>2</v>
      </c>
      <c r="C6" s="11">
        <v>1</v>
      </c>
      <c r="D6" s="11">
        <v>2</v>
      </c>
      <c r="E6" s="8"/>
      <c r="F6" s="11">
        <v>3</v>
      </c>
      <c r="G6" s="11">
        <v>5</v>
      </c>
      <c r="H6" s="16">
        <v>3</v>
      </c>
      <c r="I6" s="11" t="s">
        <v>10</v>
      </c>
      <c r="J6" s="8"/>
      <c r="K6" s="8"/>
      <c r="L6" s="42">
        <f>SUM(M6/O6)</f>
        <v>68.5</v>
      </c>
      <c r="M6" s="57">
        <f>'Punteggi subiti'!K14</f>
        <v>274</v>
      </c>
      <c r="N6" s="8"/>
      <c r="O6" s="11">
        <f>COUNTIF('Classifica x giornata'!B22:G23,"0")+COUNTIF('Classifica x giornata'!B22:G23,"1")+COUNTIF('Classifica x giornata'!B22:G23,"3")</f>
        <v>4</v>
      </c>
      <c r="P6" s="8"/>
      <c r="Q6" s="16">
        <f>'Classifica x giornata'!J23</f>
        <v>4</v>
      </c>
      <c r="R6" s="9"/>
      <c r="S6" s="66" t="str">
        <f>'Classifica 1°t'!C29</f>
        <v>B</v>
      </c>
      <c r="T6" s="67">
        <f>'Classifica 1°t'!D29</f>
        <v>4</v>
      </c>
    </row>
    <row r="7" spans="1:20" ht="24.75" customHeight="1">
      <c r="A7" s="23" t="s">
        <v>55</v>
      </c>
      <c r="B7" s="11">
        <v>6</v>
      </c>
      <c r="C7" s="11">
        <v>0</v>
      </c>
      <c r="D7" s="11">
        <v>0</v>
      </c>
      <c r="E7" s="8"/>
      <c r="F7" s="11">
        <v>16</v>
      </c>
      <c r="G7" s="11">
        <v>6</v>
      </c>
      <c r="H7" s="16">
        <v>1</v>
      </c>
      <c r="I7" s="11" t="s">
        <v>8</v>
      </c>
      <c r="J7" s="8"/>
      <c r="K7" s="8"/>
      <c r="L7" s="42">
        <f>SUM(M7/O7)</f>
        <v>68.16666666666667</v>
      </c>
      <c r="M7" s="57">
        <f>'Punteggi subiti'!F14</f>
        <v>409</v>
      </c>
      <c r="N7" s="8"/>
      <c r="O7" s="11">
        <f>COUNTIF('Classifica x giornata'!B12:G13,"0")+COUNTIF('Classifica x giornata'!B12:G13,"1")+COUNTIF('Classifica x giornata'!B12:G13,"3")</f>
        <v>6</v>
      </c>
      <c r="P7" s="8"/>
      <c r="Q7" s="16">
        <f>'Classifica x giornata'!J13</f>
        <v>7</v>
      </c>
      <c r="R7" s="8"/>
      <c r="S7" s="66" t="str">
        <f>'Classifica 1°t'!C24</f>
        <v>A</v>
      </c>
      <c r="T7" s="67">
        <f>'Classifica 1°t'!D24</f>
        <v>3</v>
      </c>
    </row>
    <row r="8" spans="1:20" ht="24.75" customHeight="1">
      <c r="A8" s="23" t="s">
        <v>43</v>
      </c>
      <c r="B8" s="11">
        <v>3</v>
      </c>
      <c r="C8" s="11">
        <v>0</v>
      </c>
      <c r="D8" s="11">
        <v>2</v>
      </c>
      <c r="E8" s="8"/>
      <c r="F8" s="11">
        <v>6</v>
      </c>
      <c r="G8" s="11">
        <v>6</v>
      </c>
      <c r="H8" s="16">
        <v>2</v>
      </c>
      <c r="I8" s="11" t="s">
        <v>8</v>
      </c>
      <c r="J8" s="8"/>
      <c r="K8" s="8"/>
      <c r="L8" s="42">
        <f>SUM(M8/O8)</f>
        <v>68.125</v>
      </c>
      <c r="M8" s="57">
        <f>'Punteggi subiti'!H14</f>
        <v>272.5</v>
      </c>
      <c r="N8" s="8"/>
      <c r="O8" s="11">
        <f>COUNTIF('Classifica x giornata'!B16:G17,"0")+COUNTIF('Classifica x giornata'!B16:G17,"1")+COUNTIF('Classifica x giornata'!B16:G17,"3")</f>
        <v>4</v>
      </c>
      <c r="P8" s="8"/>
      <c r="Q8" s="16">
        <f>'Classifica x giornata'!J17</f>
        <v>2</v>
      </c>
      <c r="R8" s="8"/>
      <c r="S8" s="66" t="str">
        <f>'Classifica 1°t'!C25</f>
        <v>A</v>
      </c>
      <c r="T8" s="67">
        <f>'Classifica 1°t'!D25</f>
        <v>5</v>
      </c>
    </row>
    <row r="9" spans="1:20" ht="24.75" customHeight="1">
      <c r="A9" s="23" t="s">
        <v>42</v>
      </c>
      <c r="B9" s="11">
        <v>2</v>
      </c>
      <c r="C9" s="11">
        <v>0</v>
      </c>
      <c r="D9" s="11">
        <v>3</v>
      </c>
      <c r="E9" s="8"/>
      <c r="F9" s="11">
        <v>3</v>
      </c>
      <c r="G9" s="11">
        <v>3</v>
      </c>
      <c r="H9" s="16">
        <v>6</v>
      </c>
      <c r="I9" s="11" t="s">
        <v>9</v>
      </c>
      <c r="J9" s="9"/>
      <c r="K9" s="9"/>
      <c r="L9" s="42">
        <f>SUM(M9/O9)</f>
        <v>67.58333333333333</v>
      </c>
      <c r="M9" s="57">
        <f>'Punteggi subiti'!G14</f>
        <v>405.5</v>
      </c>
      <c r="N9" s="9"/>
      <c r="O9" s="11">
        <f>COUNTIF('Classifica x giornata'!B14:G15,"0")+COUNTIF('Classifica x giornata'!B14:G15,"1")+COUNTIF('Classifica x giornata'!B14:G15,"3")</f>
        <v>6</v>
      </c>
      <c r="P9" s="9"/>
      <c r="Q9" s="16">
        <f>'Classifica x giornata'!J15</f>
        <v>9</v>
      </c>
      <c r="R9" s="8"/>
      <c r="S9" s="66" t="str">
        <f>'Classifica 1°t'!C27</f>
        <v>B</v>
      </c>
      <c r="T9" s="67">
        <f>'Classifica 1°t'!D27</f>
        <v>2</v>
      </c>
    </row>
    <row r="10" spans="1:20" ht="24.75" customHeight="1">
      <c r="A10" s="23" t="s">
        <v>39</v>
      </c>
      <c r="B10" s="11">
        <v>2</v>
      </c>
      <c r="C10" s="11">
        <v>1</v>
      </c>
      <c r="D10" s="11">
        <v>2</v>
      </c>
      <c r="E10" s="8"/>
      <c r="F10" s="11">
        <v>6</v>
      </c>
      <c r="G10" s="11">
        <v>8</v>
      </c>
      <c r="H10" s="16">
        <v>4</v>
      </c>
      <c r="I10" s="11" t="s">
        <v>9</v>
      </c>
      <c r="J10" s="8"/>
      <c r="K10" s="8"/>
      <c r="L10" s="42">
        <f>SUM(M10/O10)</f>
        <v>65.5</v>
      </c>
      <c r="M10" s="57">
        <f>'Punteggi subiti'!E14</f>
        <v>393</v>
      </c>
      <c r="N10" s="8"/>
      <c r="O10" s="11">
        <f>COUNTIF('Classifica x giornata'!B10:G11,"0")+COUNTIF('Classifica x giornata'!B10:G11,"1")+COUNTIF('Classifica x giornata'!B10:G11,"3")</f>
        <v>6</v>
      </c>
      <c r="P10" s="8"/>
      <c r="Q10" s="16">
        <f>'Classifica x giornata'!J11</f>
        <v>7</v>
      </c>
      <c r="R10" s="8"/>
      <c r="S10" s="66" t="str">
        <f>'Classifica 1°t'!C23</f>
        <v>B</v>
      </c>
      <c r="T10" s="67">
        <f>'Classifica 1°t'!D23</f>
        <v>3</v>
      </c>
    </row>
    <row r="11" spans="1:20" ht="24.75" customHeight="1">
      <c r="A11" s="23" t="s">
        <v>26</v>
      </c>
      <c r="B11" s="11">
        <v>1</v>
      </c>
      <c r="C11" s="11">
        <v>0</v>
      </c>
      <c r="D11" s="11">
        <v>4</v>
      </c>
      <c r="E11" s="9"/>
      <c r="F11" s="11">
        <v>6</v>
      </c>
      <c r="G11" s="11">
        <v>9</v>
      </c>
      <c r="H11" s="16">
        <v>5</v>
      </c>
      <c r="I11" s="11" t="s">
        <v>10</v>
      </c>
      <c r="J11" s="8"/>
      <c r="K11" s="8"/>
      <c r="L11" s="42">
        <f>SUM(M11/O11)</f>
        <v>65.5</v>
      </c>
      <c r="M11" s="57">
        <f>'Punteggi subiti'!L14</f>
        <v>393</v>
      </c>
      <c r="N11" s="8"/>
      <c r="O11" s="11">
        <f>COUNTIF('Classifica x giornata'!B24:G25,"0")+COUNTIF('Classifica x giornata'!B24:G25,"1")+COUNTIF('Classifica x giornata'!B24:G25,"3")</f>
        <v>6</v>
      </c>
      <c r="P11" s="8"/>
      <c r="Q11" s="16">
        <f>'Classifica x giornata'!J25</f>
        <v>14</v>
      </c>
      <c r="R11" s="8"/>
      <c r="S11" s="66" t="str">
        <f>'Classifica 1°t'!C30</f>
        <v>A</v>
      </c>
      <c r="T11" s="67">
        <f>'Classifica 1°t'!D30</f>
        <v>1</v>
      </c>
    </row>
    <row r="12" spans="1:20" ht="24.75" customHeight="1">
      <c r="A12" s="23" t="s">
        <v>38</v>
      </c>
      <c r="B12" s="11">
        <v>6</v>
      </c>
      <c r="C12" s="11">
        <v>0</v>
      </c>
      <c r="D12" s="11">
        <v>0</v>
      </c>
      <c r="E12" s="8"/>
      <c r="F12" s="11">
        <v>16</v>
      </c>
      <c r="G12" s="11">
        <v>6</v>
      </c>
      <c r="H12" s="16">
        <v>1</v>
      </c>
      <c r="I12" s="11" t="s">
        <v>8</v>
      </c>
      <c r="J12" s="8"/>
      <c r="K12" s="8"/>
      <c r="L12" s="42">
        <f>SUM(M12/O12)</f>
        <v>64.78571428571429</v>
      </c>
      <c r="M12" s="57">
        <f>'Punteggi subiti'!D14</f>
        <v>453.5</v>
      </c>
      <c r="N12" s="8"/>
      <c r="O12" s="11">
        <f>COUNTIF('Classifica x giornata'!B8:G9,"0")+COUNTIF('Classifica x giornata'!B8:G9,"1")+COUNTIF('Classifica x giornata'!B8:G9,"3")</f>
        <v>7</v>
      </c>
      <c r="P12" s="8"/>
      <c r="Q12" s="16">
        <f>'Classifica x giornata'!J9</f>
        <v>16</v>
      </c>
      <c r="R12" s="8"/>
      <c r="S12" s="66" t="str">
        <f>'Classifica 1°t'!C22</f>
        <v>B</v>
      </c>
      <c r="T12" s="67">
        <f>'Classifica 1°t'!D22</f>
        <v>1</v>
      </c>
    </row>
    <row r="13" spans="1:20" ht="24.75" customHeight="1">
      <c r="A13" s="23" t="s">
        <v>58</v>
      </c>
      <c r="B13" s="11">
        <v>2</v>
      </c>
      <c r="C13" s="11">
        <v>1</v>
      </c>
      <c r="D13" s="11">
        <v>2</v>
      </c>
      <c r="E13" s="8"/>
      <c r="F13" s="11">
        <v>6</v>
      </c>
      <c r="G13" s="11">
        <v>8</v>
      </c>
      <c r="H13" s="16">
        <v>4</v>
      </c>
      <c r="I13" s="11" t="s">
        <v>9</v>
      </c>
      <c r="J13" s="8"/>
      <c r="K13" s="8"/>
      <c r="L13" s="42">
        <f>SUM(M13/O13)</f>
        <v>63</v>
      </c>
      <c r="M13" s="57">
        <f>'Punteggi subiti'!J14</f>
        <v>315</v>
      </c>
      <c r="N13" s="8"/>
      <c r="O13" s="11">
        <f>COUNTIF('Classifica x giornata'!B20:G21,"0")+COUNTIF('Classifica x giornata'!B20:G21,"1")+COUNTIF('Classifica x giornata'!B20:G21,"3")</f>
        <v>5</v>
      </c>
      <c r="P13" s="8"/>
      <c r="Q13" s="16">
        <f>'Classifica x giornata'!J21</f>
        <v>8</v>
      </c>
      <c r="R13" s="8"/>
      <c r="S13" s="66" t="str">
        <f>'Classifica 1°t'!C28</f>
        <v>A</v>
      </c>
      <c r="T13" s="67">
        <f>'Classifica 1°t'!D28</f>
        <v>2</v>
      </c>
    </row>
    <row r="14" spans="1:20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  <c r="Q14" s="10"/>
      <c r="R14" s="10"/>
      <c r="S14" s="9"/>
      <c r="T14" s="9"/>
    </row>
    <row r="15" spans="1:20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0"/>
      <c r="N15" s="10"/>
      <c r="O15" s="10"/>
      <c r="P15" s="10"/>
      <c r="Q15" s="10"/>
      <c r="R15" s="10"/>
      <c r="S15" s="9"/>
      <c r="T15" s="9"/>
    </row>
    <row r="16" spans="1:20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10"/>
      <c r="Q16" s="10"/>
      <c r="R16" s="10"/>
      <c r="S16" s="9"/>
      <c r="T16" s="9"/>
    </row>
    <row r="17" spans="1:20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  <c r="N17" s="10"/>
      <c r="O17" s="10"/>
      <c r="P17" s="10"/>
      <c r="Q17" s="10"/>
      <c r="R17" s="10"/>
      <c r="S17" s="9"/>
      <c r="T17" s="9"/>
    </row>
    <row r="18" spans="1:20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9"/>
      <c r="T18" s="9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10"/>
      <c r="R19" s="10"/>
      <c r="S19" s="9"/>
      <c r="T19" s="9"/>
    </row>
    <row r="20" ht="14.25">
      <c r="M20" s="10"/>
    </row>
    <row r="21" ht="14.25">
      <c r="M21" s="10"/>
    </row>
  </sheetData>
  <mergeCells count="6">
    <mergeCell ref="S1:T2"/>
    <mergeCell ref="H1:I1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="95" zoomScaleNormal="95" workbookViewId="0" topLeftCell="A1">
      <selection activeCell="C8" sqref="C8"/>
    </sheetView>
  </sheetViews>
  <sheetFormatPr defaultColWidth="9.140625" defaultRowHeight="12.75"/>
  <cols>
    <col min="1" max="1" width="4.7109375" style="30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7" t="s">
        <v>3</v>
      </c>
      <c r="B1" s="87" t="s">
        <v>1</v>
      </c>
      <c r="C1" s="87" t="s">
        <v>6</v>
      </c>
      <c r="D1" s="87" t="s">
        <v>27</v>
      </c>
      <c r="E1" s="28"/>
      <c r="F1" s="26" t="s">
        <v>11</v>
      </c>
      <c r="G1" s="85" t="s">
        <v>11</v>
      </c>
      <c r="H1" s="91"/>
      <c r="I1" s="86"/>
      <c r="J1" s="25"/>
      <c r="K1" s="85" t="s">
        <v>15</v>
      </c>
      <c r="L1" s="86"/>
      <c r="M1" s="29"/>
      <c r="N1" s="26" t="s">
        <v>18</v>
      </c>
      <c r="O1" s="26" t="s">
        <v>18</v>
      </c>
      <c r="P1" s="25"/>
      <c r="Q1" s="26" t="s">
        <v>20</v>
      </c>
      <c r="R1" s="26" t="s">
        <v>20</v>
      </c>
    </row>
    <row r="2" spans="1:18" s="1" customFormat="1" ht="16.5" customHeight="1">
      <c r="A2" s="101"/>
      <c r="B2" s="101"/>
      <c r="C2" s="101"/>
      <c r="D2" s="101"/>
      <c r="E2" s="24"/>
      <c r="F2" s="27" t="s">
        <v>7</v>
      </c>
      <c r="G2" s="17" t="s">
        <v>23</v>
      </c>
      <c r="H2" s="17" t="s">
        <v>24</v>
      </c>
      <c r="I2" s="17" t="s">
        <v>25</v>
      </c>
      <c r="J2" s="24"/>
      <c r="K2" s="89" t="s">
        <v>16</v>
      </c>
      <c r="L2" s="90"/>
      <c r="M2" s="24"/>
      <c r="N2" s="27" t="s">
        <v>21</v>
      </c>
      <c r="O2" s="27" t="s">
        <v>22</v>
      </c>
      <c r="P2" s="24"/>
      <c r="Q2" s="27" t="s">
        <v>17</v>
      </c>
      <c r="R2" s="27" t="s">
        <v>19</v>
      </c>
    </row>
    <row r="3" spans="1:18" ht="24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10"/>
      <c r="Q3" s="10"/>
      <c r="R3" s="10"/>
    </row>
    <row r="4" spans="1:18" ht="24.75" customHeight="1">
      <c r="A4" s="22">
        <v>1</v>
      </c>
      <c r="B4" s="23" t="s">
        <v>42</v>
      </c>
      <c r="C4" s="22">
        <f>'Classifica x giornata'!I15</f>
        <v>0</v>
      </c>
      <c r="D4" s="22" t="s">
        <v>47</v>
      </c>
      <c r="E4" s="5"/>
      <c r="F4" s="11">
        <f aca="true" t="shared" si="0" ref="F4:F9">SUM(G4:I4)</f>
        <v>1</v>
      </c>
      <c r="G4" s="11">
        <f>COUNTIF('Classifica x giornata'!B15:D15,3)</f>
        <v>0</v>
      </c>
      <c r="H4" s="11">
        <f>COUNTIF('Classifica x giornata'!B15:D15,1)</f>
        <v>0</v>
      </c>
      <c r="I4" s="11">
        <f>COUNTIF('Classifica x giornata'!B15:D15,0)</f>
        <v>1</v>
      </c>
      <c r="J4" s="8"/>
      <c r="K4" s="11" t="s">
        <v>10</v>
      </c>
      <c r="L4" s="11" t="s">
        <v>8</v>
      </c>
      <c r="M4" s="5"/>
      <c r="N4" s="42">
        <f aca="true" t="shared" si="1" ref="N4:N9">SUM(Q4/F4)</f>
        <v>62</v>
      </c>
      <c r="O4" s="42">
        <f aca="true" t="shared" si="2" ref="O4:O9">SUM(R4/F4)</f>
        <v>77</v>
      </c>
      <c r="P4" s="5"/>
      <c r="Q4" s="57">
        <f>'Punteggi fatti'!G18</f>
        <v>62</v>
      </c>
      <c r="R4" s="57">
        <f>'Punteggi subiti'!G18</f>
        <v>77</v>
      </c>
    </row>
    <row r="5" spans="1:18" ht="24.75" customHeight="1">
      <c r="A5" s="22">
        <v>2</v>
      </c>
      <c r="B5" s="23" t="s">
        <v>43</v>
      </c>
      <c r="C5" s="22">
        <f>'Classifica x giornata'!I17</f>
        <v>0</v>
      </c>
      <c r="D5" s="22" t="s">
        <v>47</v>
      </c>
      <c r="E5" s="37"/>
      <c r="F5" s="11">
        <f t="shared" si="0"/>
        <v>0</v>
      </c>
      <c r="G5" s="11">
        <f>COUNTIF('Classifica x giornata'!B17:D17,3)</f>
        <v>0</v>
      </c>
      <c r="H5" s="11">
        <f>COUNTIF('Classifica x giornata'!B17:D17,1)</f>
        <v>0</v>
      </c>
      <c r="I5" s="11">
        <f>COUNTIF('Classifica x giornata'!B17:D17,0)</f>
        <v>0</v>
      </c>
      <c r="J5" s="37"/>
      <c r="K5" s="11" t="s">
        <v>10</v>
      </c>
      <c r="L5" s="11" t="s">
        <v>8</v>
      </c>
      <c r="M5" s="37"/>
      <c r="N5" s="42" t="e">
        <f t="shared" si="1"/>
        <v>#DIV/0!</v>
      </c>
      <c r="O5" s="42" t="e">
        <f t="shared" si="2"/>
        <v>#DIV/0!</v>
      </c>
      <c r="P5" s="37"/>
      <c r="Q5" s="57">
        <f>'Punteggi fatti'!H18</f>
        <v>0</v>
      </c>
      <c r="R5" s="65">
        <f>'Punteggi subiti'!H18</f>
        <v>0</v>
      </c>
    </row>
    <row r="6" spans="1:18" ht="24.75" customHeight="1">
      <c r="A6" s="34">
        <v>3</v>
      </c>
      <c r="B6" s="35" t="s">
        <v>26</v>
      </c>
      <c r="C6" s="34">
        <f>'Classifica x giornata'!I25</f>
        <v>4</v>
      </c>
      <c r="D6" s="34" t="s">
        <v>47</v>
      </c>
      <c r="E6" s="43"/>
      <c r="F6" s="36">
        <f t="shared" si="0"/>
        <v>2</v>
      </c>
      <c r="G6" s="36">
        <f>COUNTIF('Classifica x giornata'!B25:D25,3)</f>
        <v>1</v>
      </c>
      <c r="H6" s="36">
        <f>COUNTIF('Classifica x giornata'!B25:D25,1)</f>
        <v>1</v>
      </c>
      <c r="I6" s="36">
        <f>COUNTIF('Classifica x giornata'!B25:D25,0)</f>
        <v>0</v>
      </c>
      <c r="J6" s="43"/>
      <c r="K6" s="36" t="s">
        <v>10</v>
      </c>
      <c r="L6" s="36" t="s">
        <v>8</v>
      </c>
      <c r="M6" s="43"/>
      <c r="N6" s="53">
        <f t="shared" si="1"/>
        <v>37.75</v>
      </c>
      <c r="O6" s="53">
        <f t="shared" si="2"/>
        <v>67.75</v>
      </c>
      <c r="P6" s="43"/>
      <c r="Q6" s="58">
        <f>'Punteggi fatti'!L18</f>
        <v>75.5</v>
      </c>
      <c r="R6" s="58">
        <f>'Punteggi subiti'!L18</f>
        <v>135.5</v>
      </c>
    </row>
    <row r="7" spans="1:18" ht="24.75" customHeight="1">
      <c r="A7" s="48">
        <v>1</v>
      </c>
      <c r="B7" s="49" t="s">
        <v>40</v>
      </c>
      <c r="C7" s="48">
        <f>'Classifica x giornata'!I19</f>
        <v>0</v>
      </c>
      <c r="D7" s="48" t="s">
        <v>46</v>
      </c>
      <c r="E7" s="50"/>
      <c r="F7" s="51">
        <f t="shared" si="0"/>
        <v>0</v>
      </c>
      <c r="G7" s="51">
        <f>COUNTIF('Classifica x giornata'!B19:D19,3)</f>
        <v>0</v>
      </c>
      <c r="H7" s="51">
        <f>COUNTIF('Classifica x giornata'!B19:D19,1)</f>
        <v>0</v>
      </c>
      <c r="I7" s="51">
        <f>COUNTIF('Classifica x giornata'!B19:D19,0)</f>
        <v>0</v>
      </c>
      <c r="J7" s="50"/>
      <c r="K7" s="51" t="s">
        <v>10</v>
      </c>
      <c r="L7" s="51" t="s">
        <v>8</v>
      </c>
      <c r="M7" s="50"/>
      <c r="N7" s="56" t="e">
        <f t="shared" si="1"/>
        <v>#DIV/0!</v>
      </c>
      <c r="O7" s="56" t="e">
        <f t="shared" si="2"/>
        <v>#DIV/0!</v>
      </c>
      <c r="P7" s="50"/>
      <c r="Q7" s="61">
        <f>'Punteggi fatti'!I18</f>
        <v>0</v>
      </c>
      <c r="R7" s="61">
        <f>'Punteggi subiti'!I18</f>
        <v>0</v>
      </c>
    </row>
    <row r="8" spans="1:19" ht="24.75" customHeight="1">
      <c r="A8" s="31">
        <v>2</v>
      </c>
      <c r="B8" s="32" t="s">
        <v>0</v>
      </c>
      <c r="C8" s="31">
        <f>'Classifica x giornata'!I23</f>
        <v>0</v>
      </c>
      <c r="D8" s="31" t="s">
        <v>46</v>
      </c>
      <c r="E8" s="37"/>
      <c r="F8" s="33">
        <f t="shared" si="0"/>
        <v>0</v>
      </c>
      <c r="G8" s="33">
        <f>COUNTIF('Classifica x giornata'!B23:D23,3)</f>
        <v>0</v>
      </c>
      <c r="H8" s="33">
        <f>COUNTIF('Classifica x giornata'!B23:D23,1)</f>
        <v>0</v>
      </c>
      <c r="I8" s="33">
        <f>COUNTIF('Classifica x giornata'!B23:D23,0)</f>
        <v>0</v>
      </c>
      <c r="J8" s="37"/>
      <c r="K8" s="33" t="s">
        <v>10</v>
      </c>
      <c r="L8" s="33" t="s">
        <v>8</v>
      </c>
      <c r="M8" s="37"/>
      <c r="N8" s="54" t="e">
        <f t="shared" si="1"/>
        <v>#DIV/0!</v>
      </c>
      <c r="O8" s="54" t="e">
        <f t="shared" si="2"/>
        <v>#DIV/0!</v>
      </c>
      <c r="P8" s="37"/>
      <c r="Q8" s="59">
        <f>'Punteggi fatti'!K18</f>
        <v>0</v>
      </c>
      <c r="R8" s="59">
        <f>'Punteggi subiti'!K18</f>
        <v>0</v>
      </c>
      <c r="S8" s="71"/>
    </row>
    <row r="9" spans="1:18" ht="24.75" customHeight="1">
      <c r="A9" s="31">
        <v>3</v>
      </c>
      <c r="B9" s="32" t="s">
        <v>41</v>
      </c>
      <c r="C9" s="31">
        <f>'Classifica x giornata'!I21</f>
        <v>1</v>
      </c>
      <c r="D9" s="31" t="s">
        <v>46</v>
      </c>
      <c r="E9" s="8"/>
      <c r="F9" s="33">
        <f t="shared" si="0"/>
        <v>1</v>
      </c>
      <c r="G9" s="33">
        <f>COUNTIF('Classifica x giornata'!B21:D21,3)</f>
        <v>0</v>
      </c>
      <c r="H9" s="33">
        <f>COUNTIF('Classifica x giornata'!B21:D21,1)</f>
        <v>1</v>
      </c>
      <c r="I9" s="33">
        <f>COUNTIF('Classifica x giornata'!B21:D21,0)</f>
        <v>0</v>
      </c>
      <c r="J9" s="8"/>
      <c r="K9" s="33" t="s">
        <v>10</v>
      </c>
      <c r="L9" s="33" t="s">
        <v>8</v>
      </c>
      <c r="M9" s="8"/>
      <c r="N9" s="54">
        <f t="shared" si="1"/>
        <v>66.5</v>
      </c>
      <c r="O9" s="54">
        <f t="shared" si="2"/>
        <v>0</v>
      </c>
      <c r="P9" s="8"/>
      <c r="Q9" s="59">
        <f>'Punteggi fatti'!J18</f>
        <v>66.5</v>
      </c>
      <c r="R9" s="70">
        <f>'Punteggi subiti'!J18</f>
        <v>0</v>
      </c>
    </row>
    <row r="10" spans="1:18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10"/>
      <c r="Q10" s="10"/>
      <c r="R10" s="10"/>
    </row>
    <row r="11" spans="1:18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10"/>
      <c r="Q11" s="10"/>
      <c r="R11" s="10"/>
    </row>
    <row r="12" spans="1:18" ht="14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10"/>
      <c r="Q12" s="10"/>
      <c r="R12" s="10"/>
    </row>
    <row r="13" spans="1:18" ht="14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10"/>
      <c r="Q13" s="10"/>
      <c r="R13" s="10"/>
    </row>
    <row r="14" spans="1:18" ht="14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/>
      <c r="Q14" s="10"/>
      <c r="R14" s="10"/>
    </row>
    <row r="15" spans="1:18" ht="14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/>
      <c r="Q15" s="10"/>
      <c r="R15" s="10"/>
    </row>
    <row r="16" spans="1:18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0"/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2005-08-24T07:11:20Z</cp:lastPrinted>
  <dcterms:created xsi:type="dcterms:W3CDTF">2004-09-11T17:42:41Z</dcterms:created>
  <dcterms:modified xsi:type="dcterms:W3CDTF">2016-05-17T07:59:11Z</dcterms:modified>
  <cp:category/>
  <cp:version/>
  <cp:contentType/>
  <cp:contentStatus/>
</cp:coreProperties>
</file>